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corecard" sheetId="2" r:id="rId2"/>
    <sheet name="PO lines" sheetId="3" r:id="rId3"/>
    <sheet name="Settings" sheetId="4" r:id="rId4"/>
  </sheets>
  <definedNames>
    <definedName name="W_Confirm">Settings!$B$3</definedName>
    <definedName name="W_Request">Settings!$B$4</definedName>
    <definedName name="W_InFull">Settings!$B$5</definedName>
    <definedName name="W_OTIF">Settings!$B$6</definedName>
    <definedName name="W_Adherence">Settings!$B$7</definedName>
    <definedName name="W_Ack">Settings!$B$8</definedName>
    <definedName name="W_Total">Settings!$B$9</definedName>
    <definedName name="Grace">Settings!$B$12</definedName>
    <definedName name="Tol">Settings!$B$13</definedName>
    <definedName name="Window">Settings!$B$14</definedName>
    <definedName name="AckTarget">Settings!$B$15</definedName>
    <definedName name="Basis">Settings!$B$16</definedName>
    <definedName name="MinLines">Settings!$B$17</definedName>
    <definedName name="AsOf">Settings!$B$18</definedName>
    <definedName name="Band1">Settings!$B$21</definedName>
    <definedName name="Band2">Settings!$B$22</definedName>
    <definedName name="Band3">Settings!$B$23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0.0"/>
    <numFmt numFmtId="167" formatCode="0.00"/>
  </numFmts>
  <fonts count="3">
    <font>
      <sz val="11"/>
      <name val="Calibri"/>
    </font>
    <font>
      <b/>
      <sz val="11"/>
      <name val="Calibri"/>
    </font>
    <font>
      <i/>
      <sz val="10"/>
      <color rgb="FF6B6B6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DEA"/>
      </patternFill>
    </fill>
    <fill>
      <patternFill patternType="solid">
        <fgColor rgb="FFFFF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9" fontId="0" fillId="0" borderId="0" applyNumberFormat="1"/>
    <xf numFmtId="166" fontId="0" fillId="0" borderId="0" applyNumberFormat="1"/>
    <xf numFmtId="0" fontId="2" fillId="2" borderId="0" applyFont="1" applyFill="1"/>
    <xf numFmtId="0" fontId="2" fillId="0" borderId="0" applyFont="1"/>
    <xf numFmtId="0" fontId="0" fillId="3" borderId="0" applyFill="1"/>
    <xf numFmtId="9" fontId="0" fillId="3" borderId="0" applyNumberFormat="1" applyFill="1"/>
    <xf numFmtId="167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Supplier scorecard template</t>
        </is>
      </c>
    </row>
    <row r="2">
      <c r="A2" s="7" t="inlineStr">
        <is>
          <t xml:space="preserve">From Cartograph Academy: https://www.cartograph.ai/improvement/tools/supplier-scorecard</t>
        </is>
      </c>
    </row>
    <row r="3"/>
    <row r="4">
      <c r="A4" t="inlineStr">
        <is>
          <t xml:space="preserve">1. On the PO lines sheet, replace the illustrative example rows with your own export: one row per PO line, columns A to L.</t>
        </is>
      </c>
    </row>
    <row r="5">
      <c r="A5" t="inlineStr">
        <is>
          <t xml:space="preserve">2. Dates as 2026-05-21; add a time (2026-05-21 14:30) to po_sent and acknowledged to get acknowledgement time in hours.</t>
        </is>
      </c>
    </row>
    <row r="6">
      <c r="A6" t="inlineStr">
        <is>
          <t xml:space="preserve">3. If a line arrived in several receipts, enter the total received quantity and the last receipt date on one row.</t>
        </is>
      </c>
    </row>
    <row r="7">
      <c r="A7" t="inlineStr">
        <is>
          <t xml:space="preserve">4. On the Settings sheet, set your weights (they must total 100), rules and score bands. Yellow cells are inputs.</t>
        </is>
      </c>
    </row>
    <row r="8">
      <c r="A8" t="inlineStr">
        <is>
          <t xml:space="preserve">5. On the Scorecard sheet, type each supplier name once in column A, exactly as it appears on the PO lines sheet.</t>
        </is>
      </c>
    </row>
    <row r="9"/>
    <row r="10">
      <c r="A10" s="1" t="inlineStr">
        <is>
          <t xml:space="preserve">Rules the formulas apply</t>
        </is>
      </c>
    </row>
    <row r="11">
      <c r="A11" t="inlineStr">
        <is>
          <t xml:space="preserve">On time to confirmation: received date on or before the confirmed date plus grace days, over lines with a confirmed date.</t>
        </is>
      </c>
    </row>
    <row r="12">
      <c r="A12" t="inlineStr">
        <is>
          <t xml:space="preserve">On time to request: received date on or before your requested date plus grace days, over lines with a requested date.</t>
        </is>
      </c>
    </row>
    <row r="13">
      <c r="A13" t="inlineStr">
        <is>
          <t xml:space="preserve">In full: received quantity at or above ordered quantity times (1 minus tolerance).</t>
        </is>
      </c>
    </row>
    <row r="14">
      <c r="A14" t="inlineStr">
        <is>
          <t xml:space="preserve">OTIF: on time to the date chosen on the Settings sheet and in full on the same line.</t>
        </is>
      </c>
    </row>
    <row r="15">
      <c r="A15" t="inlineStr">
        <is>
          <t xml:space="preserve">Lead-time adherence: received date minus confirmed date in days; share of lines within plus or minus the window.</t>
        </is>
      </c>
    </row>
    <row r="16">
      <c r="A16" t="inlineStr">
        <is>
          <t xml:space="preserve">Acknowledgement: hours from PO sent to acknowledged, read from the first line of each PO; a PO sent and never acknowledged counts as missed.</t>
        </is>
      </c>
    </row>
    <row r="17">
      <c r="A17" t="inlineStr">
        <is>
          <t xml:space="preserve">Open lines: no receipt and past the due date on the as-of date count as late and short; open lines not yet due are left out.</t>
        </is>
      </c>
    </row>
    <row r="18">
      <c r="A18" t="inlineStr">
        <is>
          <t xml:space="preserve">Score: the weighted average of the rates that have data, out of 100. Weights must total 100.</t>
        </is>
      </c>
    </row>
    <row r="19">
      <c r="A19" t="inlineStr">
        <is>
          <t xml:space="preserve">Lead-time spread: standard deviation of actual lead time over its mean. Above about 0.25, treat the supply as unreliable.</t>
        </is>
      </c>
    </row>
    <row r="20"/>
    <row r="21">
      <c r="A21" s="7" t="inlineStr">
        <is>
          <t xml:space="preserve">The example rows are an illustrative example: invented suppliers and POs, not real data.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2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>
      <c r="A1" s="1" t="inlineStr">
        <is>
          <t xml:space="preserve">Supplier</t>
        </is>
      </c>
      <c r="B1" s="1" t="inlineStr">
        <is>
          <t xml:space="preserve">Lines</t>
        </is>
      </c>
      <c r="C1" s="1" t="inlineStr">
        <is>
          <t xml:space="preserve">Lines scored</t>
        </is>
      </c>
      <c r="D1" s="1" t="inlineStr">
        <is>
          <t xml:space="preserve">On time to confirmation</t>
        </is>
      </c>
      <c r="E1" s="1" t="inlineStr">
        <is>
          <t xml:space="preserve">On time to request</t>
        </is>
      </c>
      <c r="F1" s="1" t="inlineStr">
        <is>
          <t xml:space="preserve">In full</t>
        </is>
      </c>
      <c r="G1" s="1" t="inlineStr">
        <is>
          <t xml:space="preserve">OTIF</t>
        </is>
      </c>
      <c r="H1" s="1" t="inlineStr">
        <is>
          <t xml:space="preserve">Lead-time adherence</t>
        </is>
      </c>
      <c r="I1" s="1" t="inlineStr">
        <is>
          <t xml:space="preserve">Days vs confirmed (mean)</t>
        </is>
      </c>
      <c r="J1" s="1" t="inlineStr">
        <is>
          <t xml:space="preserve">Days vs confirmed (SD)</t>
        </is>
      </c>
      <c r="K1" s="1" t="inlineStr">
        <is>
          <t xml:space="preserve">Acknowledged in time</t>
        </is>
      </c>
      <c r="L1" s="1" t="inlineStr">
        <is>
          <t xml:space="preserve">Median hours to acknowledge</t>
        </is>
      </c>
      <c r="M1" s="1" t="inlineStr">
        <is>
          <t xml:space="preserve">Actual lead time (mean days)</t>
        </is>
      </c>
      <c r="N1" s="1" t="inlineStr">
        <is>
          <t xml:space="preserve">Actual lead time (SD days)</t>
        </is>
      </c>
      <c r="O1" s="1" t="inlineStr">
        <is>
          <t xml:space="preserve">Lead-time SD / mean</t>
        </is>
      </c>
      <c r="P1" s="1" t="inlineStr">
        <is>
          <t xml:space="preserve">Score</t>
        </is>
      </c>
      <c r="Q1" s="1" t="inlineStr">
        <is>
          <t xml:space="preserve">Band</t>
        </is>
      </c>
      <c r="R1" s="1" t="inlineStr">
        <is>
          <t xml:space="preserve">Small sample</t>
        </is>
      </c>
      <c r="S1" s="1" t="inlineStr">
        <is>
          <t xml:space="preserve">Requested dates moved</t>
        </is>
      </c>
      <c r="T1" s="1" t="inlineStr">
        <is>
          <t xml:space="preserve">Lines with no confirmed date</t>
        </is>
      </c>
    </row>
    <row r="2">
      <c r="A2" s="8" t="inlineStr">
        <is>
          <t xml:space="preserve">Harbor Castings</t>
        </is>
      </c>
      <c r="B2">
        <f>IF($A2="","",COUNTIF('PO lines'!$A$2:$A$501,$A2))</f>
        <v>12</v>
      </c>
      <c r="C2">
        <f>IF($A2="","",SUMIFS('PO lines'!$N$2:$N$501,'PO lines'!$A$2:$A$501,$A2))</f>
        <v>12</v>
      </c>
      <c r="D2" s="4">
        <f>IF($A2="","",IFERROR(SUMIFS('PO lines'!$P$2:$P$501,'PO lines'!$A$2:$A$501,$A2)/COUNTIFS('PO lines'!$A$2:$A$501,$A2,'PO lines'!$P$2:$P$501,"&gt;=0"),""))</f>
        <v>0.75</v>
      </c>
      <c r="E2" s="4">
        <f>IF($A2="","",IFERROR(SUMIFS('PO lines'!$Q$2:$Q$501,'PO lines'!$A$2:$A$501,$A2)/COUNTIFS('PO lines'!$A$2:$A$501,$A2,'PO lines'!$Q$2:$Q$501,"&gt;=0"),""))</f>
        <v>0.0</v>
      </c>
      <c r="F2" s="4">
        <f>IF($A2="","",IFERROR(SUMIFS('PO lines'!$R$2:$R$501,'PO lines'!$A$2:$A$501,$A2)/COUNTIFS('PO lines'!$A$2:$A$501,$A2,'PO lines'!$R$2:$R$501,"&gt;=0"),""))</f>
        <v>1.0</v>
      </c>
      <c r="G2" s="4">
        <f>IF($A2="","",IFERROR(SUMIFS('PO lines'!$S$2:$S$501,'PO lines'!$A$2:$A$501,$A2)/COUNTIFS('PO lines'!$A$2:$A$501,$A2,'PO lines'!$S$2:$S$501,"&gt;=0"),""))</f>
        <v>0.75</v>
      </c>
      <c r="H2" s="4">
        <f>IF($A2="","",IFERROR(SUMIFS('PO lines'!$U$2:$U$501,'PO lines'!$A$2:$A$501,$A2)/COUNTIFS('PO lines'!$A$2:$A$501,$A2,'PO lines'!$U$2:$U$501,"&gt;=0"),""))</f>
        <v>0.8333333333333334</v>
      </c>
      <c r="I2" s="5">
        <f>IF($A2="","",IFERROR(AVERAGEIFS('PO lines'!$T$2:$T$501,'PO lines'!$A$2:$A$501,$A2),""))</f>
        <v>-0.08333333333333333</v>
      </c>
      <c r="J2" s="5">
        <f t="array" ref="J2">IF($A2="","",IFERROR(STDEV(IF(('PO lines'!$A$2:$A$501=$A2)*ISNUMBER('PO lines'!$T$2:$T$501),'PO lines'!$T$2:$T$501)),""))</f>
        <v>1.4433756729740643</v>
      </c>
      <c r="K2" s="4">
        <f>IF($A2="","",IFERROR(COUNTIFS('PO lines'!$A$2:$A$501,$A2,'PO lines'!$V$2:$V$501,"&lt;="&amp;Settings!$B$15)/(COUNTIFS('PO lines'!$A$2:$A$501,$A2,'PO lines'!$V$2:$V$501,"&gt;=0")+COUNTIFS('PO lines'!$A$2:$A$501,$A2,'PO lines'!$V$2:$V$501,"none")),""))</f>
        <v>0.0</v>
      </c>
      <c r="L2" s="5">
        <f t="array" ref="L2">IF($A2="","",IFERROR(MEDIAN(IF(('PO lines'!$A$2:$A$501=$A2)*ISNUMBER('PO lines'!$V$2:$V$501),'PO lines'!$V$2:$V$501)),""))</f>
        <v>46.5</v>
      </c>
      <c r="M2" s="5">
        <f>IF($A2="","",IFERROR(AVERAGEIFS('PO lines'!$W$2:$W$501,'PO lines'!$A$2:$A$501,$A2),""))</f>
        <v>52.083333333333336</v>
      </c>
      <c r="N2" s="5">
        <f t="array" ref="N2">IF($A2="","",IFERROR(STDEV(IF(('PO lines'!$A$2:$A$501=$A2)*ISNUMBER('PO lines'!$W$2:$W$501),'PO lines'!$W$2:$W$501)),""))</f>
        <v>1.880924981991251</v>
      </c>
      <c r="O2" s="10">
        <f>IF(OR($A2="",M2="",N2=""),"",IFERROR(N2/M2,""))</f>
        <v>0.03611375965423202</v>
      </c>
      <c r="P2" s="5">
        <f>IF($A2="","",IF(Settings!$B$9&lt;&gt;100,"Weights must total 100",IFERROR(100*(Settings!$B$3*IF(ISNUMBER(D2),D2,0)+Settings!$B$4*IF(ISNUMBER(E2),E2,0)+Settings!$B$5*IF(ISNUMBER(F2),F2,0)+Settings!$B$6*IF(ISNUMBER(G2),G2,0)+Settings!$B$7*IF(ISNUMBER(H2),H2,0)+Settings!$B$8*IF(ISNUMBER(K2),K2,0))/(Settings!$B$3*ISNUMBER(D2)+Settings!$B$4*ISNUMBER(E2)+Settings!$B$5*ISNUMBER(F2)+Settings!$B$6*ISNUMBER(G2)+Settings!$B$7*ISNUMBER(H2)+Settings!$B$8*ISNUMBER(K2)),"")))</f>
        <v>60.0</v>
      </c>
      <c r="Q2" t="str">
        <f>IF(OR($A2="",NOT(ISNUMBER(P2))),"",IF(P2&gt;=Settings!$B$21,"Preferred",IF(P2&gt;=Settings!$B$22,"Approved",IF(P2&gt;=Settings!$B$23,"Conditional","Review"))))</f>
        <v>Review</v>
      </c>
      <c r="R2" t="str">
        <f>IF($A2="","",IF(C2&lt;Settings!$B$17,"yes",""))</f>
        <v/>
      </c>
      <c r="S2">
        <f>IF($A2="","",SUMIFS('PO lines'!$Y$2:$Y$501,'PO lines'!$A$2:$A$501,$A2))</f>
        <v>0</v>
      </c>
      <c r="T2">
        <f>IF($A2="","",COUNTIFS('PO lines'!$A$2:$A$501,$A2,'PO lines'!$K$2:$K$501,""))</f>
        <v>0</v>
      </c>
    </row>
    <row r="3">
      <c r="A3" s="8" t="inlineStr">
        <is>
          <t xml:space="preserve">Keel Fasteners</t>
        </is>
      </c>
      <c r="B3">
        <f>IF($A3="","",COUNTIF('PO lines'!$A$2:$A$501,$A3))</f>
        <v>12</v>
      </c>
      <c r="C3">
        <f>IF($A3="","",SUMIFS('PO lines'!$N$2:$N$501,'PO lines'!$A$2:$A$501,$A3))</f>
        <v>12</v>
      </c>
      <c r="D3" s="4">
        <f>IF($A3="","",IFERROR(SUMIFS('PO lines'!$P$2:$P$501,'PO lines'!$A$2:$A$501,$A3)/COUNTIFS('PO lines'!$A$2:$A$501,$A3,'PO lines'!$P$2:$P$501,"&gt;=0"),""))</f>
        <v>0.8333333333333334</v>
      </c>
      <c r="E3" s="4">
        <f>IF($A3="","",IFERROR(SUMIFS('PO lines'!$Q$2:$Q$501,'PO lines'!$A$2:$A$501,$A3)/COUNTIFS('PO lines'!$A$2:$A$501,$A3,'PO lines'!$Q$2:$Q$501,"&gt;=0"),""))</f>
        <v>0.75</v>
      </c>
      <c r="F3" s="4">
        <f>IF($A3="","",IFERROR(SUMIFS('PO lines'!$R$2:$R$501,'PO lines'!$A$2:$A$501,$A3)/COUNTIFS('PO lines'!$A$2:$A$501,$A3,'PO lines'!$R$2:$R$501,"&gt;=0"),""))</f>
        <v>0.9166666666666666</v>
      </c>
      <c r="G3" s="4">
        <f>IF($A3="","",IFERROR(SUMIFS('PO lines'!$S$2:$S$501,'PO lines'!$A$2:$A$501,$A3)/COUNTIFS('PO lines'!$A$2:$A$501,$A3,'PO lines'!$S$2:$S$501,"&gt;=0"),""))</f>
        <v>0.75</v>
      </c>
      <c r="H3" s="4">
        <f>IF($A3="","",IFERROR(SUMIFS('PO lines'!$U$2:$U$501,'PO lines'!$A$2:$A$501,$A3)/COUNTIFS('PO lines'!$A$2:$A$501,$A3,'PO lines'!$U$2:$U$501,"&gt;=0"),""))</f>
        <v>0.6666666666666666</v>
      </c>
      <c r="I3" s="5">
        <f>IF($A3="","",IFERROR(AVERAGEIFS('PO lines'!$T$2:$T$501,'PO lines'!$A$2:$A$501,$A3),""))</f>
        <v>0.08333333333333333</v>
      </c>
      <c r="J3" s="5">
        <f t="array" ref="J3">IF($A3="","",IFERROR(STDEV(IF(('PO lines'!$A$2:$A$501=$A3)*ISNUMBER('PO lines'!$T$2:$T$501),'PO lines'!$T$2:$T$501)),""))</f>
        <v>2.3532698077098573</v>
      </c>
      <c r="K3" s="4">
        <f>IF($A3="","",IFERROR(COUNTIFS('PO lines'!$A$2:$A$501,$A3,'PO lines'!$V$2:$V$501,"&lt;="&amp;Settings!$B$15)/(COUNTIFS('PO lines'!$A$2:$A$501,$A3,'PO lines'!$V$2:$V$501,"&gt;=0")+COUNTIFS('PO lines'!$A$2:$A$501,$A3,'PO lines'!$V$2:$V$501,"none")),""))</f>
        <v>1.0</v>
      </c>
      <c r="L3" s="5">
        <f t="array" ref="L3">IF($A3="","",IFERROR(MEDIAN(IF(('PO lines'!$A$2:$A$501=$A3)*ISNUMBER('PO lines'!$V$2:$V$501),'PO lines'!$V$2:$V$501)),""))</f>
        <v>3.0</v>
      </c>
      <c r="M3" s="5">
        <f>IF($A3="","",IFERROR(AVERAGEIFS('PO lines'!$W$2:$W$501,'PO lines'!$A$2:$A$501,$A3),""))</f>
        <v>21.25</v>
      </c>
      <c r="N3" s="5">
        <f t="array" ref="N3">IF($A3="","",IFERROR(STDEV(IF(('PO lines'!$A$2:$A$501=$A3)*ISNUMBER('PO lines'!$W$2:$W$501),'PO lines'!$W$2:$W$501)),""))</f>
        <v>2.41679727964699</v>
      </c>
      <c r="O3" s="10">
        <f>IF(OR($A3="",M3="",N3=""),"",IFERROR(N3/M3,""))</f>
        <v>0.11373163668927011</v>
      </c>
      <c r="P3" s="5">
        <f>IF($A3="","",IF(Settings!$B$9&lt;&gt;100,"Weights must total 100",IFERROR(100*(Settings!$B$3*IF(ISNUMBER(D3),D3,0)+Settings!$B$4*IF(ISNUMBER(E3),E3,0)+Settings!$B$5*IF(ISNUMBER(F3),F3,0)+Settings!$B$6*IF(ISNUMBER(G3),G3,0)+Settings!$B$7*IF(ISNUMBER(H3),H3,0)+Settings!$B$8*IF(ISNUMBER(K3),K3,0))/(Settings!$B$3*ISNUMBER(D3)+Settings!$B$4*ISNUMBER(E3)+Settings!$B$5*ISNUMBER(F3)+Settings!$B$6*ISNUMBER(G3)+Settings!$B$7*ISNUMBER(H3)+Settings!$B$8*ISNUMBER(K3)),"")))</f>
        <v>84.16666666666666</v>
      </c>
      <c r="Q3" t="str">
        <f>IF(OR($A3="",NOT(ISNUMBER(P3))),"",IF(P3&gt;=Settings!$B$21,"Preferred",IF(P3&gt;=Settings!$B$22,"Approved",IF(P3&gt;=Settings!$B$23,"Conditional","Review"))))</f>
        <v>Approved</v>
      </c>
      <c r="R3" t="str">
        <f>IF($A3="","",IF(C3&lt;Settings!$B$17,"yes",""))</f>
        <v/>
      </c>
      <c r="S3">
        <f>IF($A3="","",SUMIFS('PO lines'!$Y$2:$Y$501,'PO lines'!$A$2:$A$501,$A3))</f>
        <v>0</v>
      </c>
      <c r="T3">
        <f>IF($A3="","",COUNTIFS('PO lines'!$A$2:$A$501,$A3,'PO lines'!$K$2:$K$501,""))</f>
        <v>0</v>
      </c>
    </row>
    <row r="4">
      <c r="A4" s="8" t="inlineStr">
        <is>
          <t xml:space="preserve">Linden Packaging</t>
        </is>
      </c>
      <c r="B4">
        <f>IF($A4="","",COUNTIF('PO lines'!$A$2:$A$501,$A4))</f>
        <v>10</v>
      </c>
      <c r="C4">
        <f>IF($A4="","",SUMIFS('PO lines'!$N$2:$N$501,'PO lines'!$A$2:$A$501,$A4))</f>
        <v>10</v>
      </c>
      <c r="D4" s="4">
        <f>IF($A4="","",IFERROR(SUMIFS('PO lines'!$P$2:$P$501,'PO lines'!$A$2:$A$501,$A4)/COUNTIFS('PO lines'!$A$2:$A$501,$A4,'PO lines'!$P$2:$P$501,"&gt;=0"),""))</f>
        <v>0.6</v>
      </c>
      <c r="E4" s="4">
        <f>IF($A4="","",IFERROR(SUMIFS('PO lines'!$Q$2:$Q$501,'PO lines'!$A$2:$A$501,$A4)/COUNTIFS('PO lines'!$A$2:$A$501,$A4,'PO lines'!$Q$2:$Q$501,"&gt;=0"),""))</f>
        <v>0.4</v>
      </c>
      <c r="F4" s="4">
        <f>IF($A4="","",IFERROR(SUMIFS('PO lines'!$R$2:$R$501,'PO lines'!$A$2:$A$501,$A4)/COUNTIFS('PO lines'!$A$2:$A$501,$A4,'PO lines'!$R$2:$R$501,"&gt;=0"),""))</f>
        <v>0.6</v>
      </c>
      <c r="G4" s="4">
        <f>IF($A4="","",IFERROR(SUMIFS('PO lines'!$S$2:$S$501,'PO lines'!$A$2:$A$501,$A4)/COUNTIFS('PO lines'!$A$2:$A$501,$A4,'PO lines'!$S$2:$S$501,"&gt;=0"),""))</f>
        <v>0.4</v>
      </c>
      <c r="H4" s="4">
        <f>IF($A4="","",IFERROR(SUMIFS('PO lines'!$U$2:$U$501,'PO lines'!$A$2:$A$501,$A4)/COUNTIFS('PO lines'!$A$2:$A$501,$A4,'PO lines'!$U$2:$U$501,"&gt;=0"),""))</f>
        <v>0.8</v>
      </c>
      <c r="I4" s="5">
        <f>IF($A4="","",IFERROR(AVERAGEIFS('PO lines'!$T$2:$T$501,'PO lines'!$A$2:$A$501,$A4),""))</f>
        <v>1.6</v>
      </c>
      <c r="J4" s="5">
        <f t="array" ref="J4">IF($A4="","",IFERROR(STDEV(IF(('PO lines'!$A$2:$A$501=$A4)*ISNUMBER('PO lines'!$T$2:$T$501),'PO lines'!$T$2:$T$501)),""))</f>
        <v>4.880801391392834</v>
      </c>
      <c r="K4" s="4">
        <f>IF($A4="","",IFERROR(COUNTIFS('PO lines'!$A$2:$A$501,$A4,'PO lines'!$V$2:$V$501,"&lt;="&amp;Settings!$B$15)/(COUNTIFS('PO lines'!$A$2:$A$501,$A4,'PO lines'!$V$2:$V$501,"&gt;=0")+COUNTIFS('PO lines'!$A$2:$A$501,$A4,'PO lines'!$V$2:$V$501,"none")),""))</f>
        <v>0.4</v>
      </c>
      <c r="L4" s="5">
        <f t="array" ref="L4">IF($A4="","",IFERROR(MEDIAN(IF(('PO lines'!$A$2:$A$501=$A4)*ISNUMBER('PO lines'!$V$2:$V$501),'PO lines'!$V$2:$V$501)),""))</f>
        <v>24.999999999941792</v>
      </c>
      <c r="M4" s="5">
        <f>IF($A4="","",IFERROR(AVERAGEIFS('PO lines'!$W$2:$W$501,'PO lines'!$A$2:$A$501,$A4),""))</f>
        <v>25.666666666666668</v>
      </c>
      <c r="N4" s="5">
        <f t="array" ref="N4">IF($A4="","",IFERROR(STDEV(IF(('PO lines'!$A$2:$A$501=$A4)*ISNUMBER('PO lines'!$W$2:$W$501),'PO lines'!$W$2:$W$501)),""))</f>
        <v>3.5</v>
      </c>
      <c r="O4" s="10">
        <f>IF(OR($A4="",M4="",N4=""),"",IFERROR(N4/M4,""))</f>
        <v>0.13636363636363635</v>
      </c>
      <c r="P4" s="5">
        <f>IF($A4="","",IF(Settings!$B$9&lt;&gt;100,"Weights must total 100",IFERROR(100*(Settings!$B$3*IF(ISNUMBER(D4),D4,0)+Settings!$B$4*IF(ISNUMBER(E4),E4,0)+Settings!$B$5*IF(ISNUMBER(F4),F4,0)+Settings!$B$6*IF(ISNUMBER(G4),G4,0)+Settings!$B$7*IF(ISNUMBER(H4),H4,0)+Settings!$B$8*IF(ISNUMBER(K4),K4,0))/(Settings!$B$3*ISNUMBER(D4)+Settings!$B$4*ISNUMBER(E4)+Settings!$B$5*ISNUMBER(F4)+Settings!$B$6*ISNUMBER(G4)+Settings!$B$7*ISNUMBER(H4)+Settings!$B$8*ISNUMBER(K4)),"")))</f>
        <v>57.0</v>
      </c>
      <c r="Q4" t="str">
        <f>IF(OR($A4="",NOT(ISNUMBER(P4))),"",IF(P4&gt;=Settings!$B$21,"Preferred",IF(P4&gt;=Settings!$B$22,"Approved",IF(P4&gt;=Settings!$B$23,"Conditional","Review"))))</f>
        <v>Review</v>
      </c>
      <c r="R4" t="str">
        <f>IF($A4="","",IF(C4&lt;Settings!$B$17,"yes",""))</f>
        <v/>
      </c>
      <c r="S4">
        <f>IF($A4="","",SUMIFS('PO lines'!$Y$2:$Y$501,'PO lines'!$A$2:$A$501,$A4))</f>
        <v>3</v>
      </c>
      <c r="T4">
        <f>IF($A4="","",COUNTIFS('PO lines'!$A$2:$A$501,$A4,'PO lines'!$K$2:$K$501,""))</f>
        <v>0</v>
      </c>
    </row>
    <row r="5">
      <c r="A5" s="8" t="inlineStr">
        <is>
          <t xml:space="preserve">Orrin Resins</t>
        </is>
      </c>
      <c r="B5">
        <f>IF($A5="","",COUNTIF('PO lines'!$A$2:$A$501,$A5))</f>
        <v>4</v>
      </c>
      <c r="C5">
        <f>IF($A5="","",SUMIFS('PO lines'!$N$2:$N$501,'PO lines'!$A$2:$A$501,$A5))</f>
        <v>4</v>
      </c>
      <c r="D5" s="4">
        <f>IF($A5="","",IFERROR(SUMIFS('PO lines'!$P$2:$P$501,'PO lines'!$A$2:$A$501,$A5)/COUNTIFS('PO lines'!$A$2:$A$501,$A5,'PO lines'!$P$2:$P$501,"&gt;=0"),""))</f>
        <v>0.6666666666666666</v>
      </c>
      <c r="E5" s="4">
        <f>IF($A5="","",IFERROR(SUMIFS('PO lines'!$Q$2:$Q$501,'PO lines'!$A$2:$A$501,$A5)/COUNTIFS('PO lines'!$A$2:$A$501,$A5,'PO lines'!$Q$2:$Q$501,"&gt;=0"),""))</f>
        <v>0.75</v>
      </c>
      <c r="F5" s="4">
        <f>IF($A5="","",IFERROR(SUMIFS('PO lines'!$R$2:$R$501,'PO lines'!$A$2:$A$501,$A5)/COUNTIFS('PO lines'!$A$2:$A$501,$A5,'PO lines'!$R$2:$R$501,"&gt;=0"),""))</f>
        <v>1.0</v>
      </c>
      <c r="G5" s="4">
        <f>IF($A5="","",IFERROR(SUMIFS('PO lines'!$S$2:$S$501,'PO lines'!$A$2:$A$501,$A5)/COUNTIFS('PO lines'!$A$2:$A$501,$A5,'PO lines'!$S$2:$S$501,"&gt;=0"),""))</f>
        <v>0.6666666666666666</v>
      </c>
      <c r="H5" s="4">
        <f>IF($A5="","",IFERROR(SUMIFS('PO lines'!$U$2:$U$501,'PO lines'!$A$2:$A$501,$A5)/COUNTIFS('PO lines'!$A$2:$A$501,$A5,'PO lines'!$U$2:$U$501,"&gt;=0"),""))</f>
        <v>0.6666666666666666</v>
      </c>
      <c r="I5" s="5">
        <f>IF($A5="","",IFERROR(AVERAGEIFS('PO lines'!$T$2:$T$501,'PO lines'!$A$2:$A$501,$A5),""))</f>
        <v>2.0</v>
      </c>
      <c r="J5" s="5">
        <f t="array" ref="J5">IF($A5="","",IFERROR(STDEV(IF(('PO lines'!$A$2:$A$501=$A5)*ISNUMBER('PO lines'!$T$2:$T$501),'PO lines'!$T$2:$T$501)),""))</f>
        <v>4.358898943540674</v>
      </c>
      <c r="K5" s="4" t="str">
        <f>IF($A5="","",IFERROR(COUNTIFS('PO lines'!$A$2:$A$501,$A5,'PO lines'!$V$2:$V$501,"&lt;="&amp;Settings!$B$15)/(COUNTIFS('PO lines'!$A$2:$A$501,$A5,'PO lines'!$V$2:$V$501,"&gt;=0")+COUNTIFS('PO lines'!$A$2:$A$501,$A5,'PO lines'!$V$2:$V$501,"none")),""))</f>
        <v/>
      </c>
      <c r="L5" s="5" t="str">
        <f t="array" ref="L5">IF($A5="","",IFERROR(MEDIAN(IF(('PO lines'!$A$2:$A$501=$A5)*ISNUMBER('PO lines'!$V$2:$V$501),'PO lines'!$V$2:$V$501)),""))</f>
        <v/>
      </c>
      <c r="M5" s="5" t="str">
        <f>IF($A5="","",IFERROR(AVERAGEIFS('PO lines'!$W$2:$W$501,'PO lines'!$A$2:$A$501,$A5),""))</f>
        <v/>
      </c>
      <c r="N5" s="5" t="str">
        <f t="array" ref="N5">IF($A5="","",IFERROR(STDEV(IF(('PO lines'!$A$2:$A$501=$A5)*ISNUMBER('PO lines'!$W$2:$W$501),'PO lines'!$W$2:$W$501)),""))</f>
        <v/>
      </c>
      <c r="O5" s="10" t="str">
        <f>IF(OR($A5="",M5="",N5=""),"",IFERROR(N5/M5,""))</f>
        <v/>
      </c>
      <c r="P5" s="5">
        <f>IF($A5="","",IF(Settings!$B$9&lt;&gt;100,"Weights must total 100",IFERROR(100*(Settings!$B$3*IF(ISNUMBER(D5),D5,0)+Settings!$B$4*IF(ISNUMBER(E5),E5,0)+Settings!$B$5*IF(ISNUMBER(F5),F5,0)+Settings!$B$6*IF(ISNUMBER(G5),G5,0)+Settings!$B$7*IF(ISNUMBER(H5),H5,0)+Settings!$B$8*IF(ISNUMBER(K5),K5,0))/(Settings!$B$3*ISNUMBER(D5)+Settings!$B$4*ISNUMBER(E5)+Settings!$B$5*ISNUMBER(F5)+Settings!$B$6*ISNUMBER(G5)+Settings!$B$7*ISNUMBER(H5)+Settings!$B$8*ISNUMBER(K5)),"")))</f>
        <v>77.94117647058823</v>
      </c>
      <c r="Q5" t="str">
        <f>IF(OR($A5="",NOT(ISNUMBER(P5))),"",IF(P5&gt;=Settings!$B$21,"Preferred",IF(P5&gt;=Settings!$B$22,"Approved",IF(P5&gt;=Settings!$B$23,"Conditional","Review"))))</f>
        <v>Conditional</v>
      </c>
      <c r="R5" t="str">
        <f>IF($A5="","",IF(C5&lt;Settings!$B$17,"yes",""))</f>
        <v>yes</v>
      </c>
      <c r="S5">
        <f>IF($A5="","",SUMIFS('PO lines'!$Y$2:$Y$501,'PO lines'!$A$2:$A$501,$A5))</f>
        <v>0</v>
      </c>
      <c r="T5">
        <f>IF($A5="","",COUNTIFS('PO lines'!$A$2:$A$501,$A5,'PO lines'!$K$2:$K$501,""))</f>
        <v>1</v>
      </c>
    </row>
    <row r="6">
      <c r="A6" s="8"/>
      <c r="B6">
        <f>IF($A6="","",COUNTIF('PO lines'!$A$2:$A$501,$A6))</f>
      </c>
      <c r="C6">
        <f>IF($A6="","",SUMIFS('PO lines'!$N$2:$N$501,'PO lines'!$A$2:$A$501,$A6))</f>
      </c>
      <c r="D6" s="4">
        <f>IF($A6="","",IFERROR(SUMIFS('PO lines'!$P$2:$P$501,'PO lines'!$A$2:$A$501,$A6)/COUNTIFS('PO lines'!$A$2:$A$501,$A6,'PO lines'!$P$2:$P$501,"&gt;=0"),""))</f>
      </c>
      <c r="E6" s="4">
        <f>IF($A6="","",IFERROR(SUMIFS('PO lines'!$Q$2:$Q$501,'PO lines'!$A$2:$A$501,$A6)/COUNTIFS('PO lines'!$A$2:$A$501,$A6,'PO lines'!$Q$2:$Q$501,"&gt;=0"),""))</f>
      </c>
      <c r="F6" s="4">
        <f>IF($A6="","",IFERROR(SUMIFS('PO lines'!$R$2:$R$501,'PO lines'!$A$2:$A$501,$A6)/COUNTIFS('PO lines'!$A$2:$A$501,$A6,'PO lines'!$R$2:$R$501,"&gt;=0"),""))</f>
      </c>
      <c r="G6" s="4">
        <f>IF($A6="","",IFERROR(SUMIFS('PO lines'!$S$2:$S$501,'PO lines'!$A$2:$A$501,$A6)/COUNTIFS('PO lines'!$A$2:$A$501,$A6,'PO lines'!$S$2:$S$501,"&gt;=0"),""))</f>
      </c>
      <c r="H6" s="4">
        <f>IF($A6="","",IFERROR(SUMIFS('PO lines'!$U$2:$U$501,'PO lines'!$A$2:$A$501,$A6)/COUNTIFS('PO lines'!$A$2:$A$501,$A6,'PO lines'!$U$2:$U$501,"&gt;=0"),""))</f>
      </c>
      <c r="I6" s="5">
        <f>IF($A6="","",IFERROR(AVERAGEIFS('PO lines'!$T$2:$T$501,'PO lines'!$A$2:$A$501,$A6),""))</f>
      </c>
      <c r="J6" s="5">
        <f t="array" ref="J6">IF($A6="","",IFERROR(STDEV(IF(('PO lines'!$A$2:$A$501=$A6)*ISNUMBER('PO lines'!$T$2:$T$501),'PO lines'!$T$2:$T$501)),""))</f>
      </c>
      <c r="K6" s="4">
        <f>IF($A6="","",IFERROR(COUNTIFS('PO lines'!$A$2:$A$501,$A6,'PO lines'!$V$2:$V$501,"&lt;="&amp;Settings!$B$15)/(COUNTIFS('PO lines'!$A$2:$A$501,$A6,'PO lines'!$V$2:$V$501,"&gt;=0")+COUNTIFS('PO lines'!$A$2:$A$501,$A6,'PO lines'!$V$2:$V$501,"none")),""))</f>
      </c>
      <c r="L6" s="5">
        <f t="array" ref="L6">IF($A6="","",IFERROR(MEDIAN(IF(('PO lines'!$A$2:$A$501=$A6)*ISNUMBER('PO lines'!$V$2:$V$501),'PO lines'!$V$2:$V$501)),""))</f>
      </c>
      <c r="M6" s="5">
        <f>IF($A6="","",IFERROR(AVERAGEIFS('PO lines'!$W$2:$W$501,'PO lines'!$A$2:$A$501,$A6),""))</f>
      </c>
      <c r="N6" s="5">
        <f t="array" ref="N6">IF($A6="","",IFERROR(STDEV(IF(('PO lines'!$A$2:$A$501=$A6)*ISNUMBER('PO lines'!$W$2:$W$501),'PO lines'!$W$2:$W$501)),""))</f>
      </c>
      <c r="O6" s="10">
        <f>IF(OR($A6="",M6="",N6=""),"",IFERROR(N6/M6,""))</f>
      </c>
      <c r="P6" s="5">
        <f>IF($A6="","",IF(Settings!$B$9&lt;&gt;100,"Weights must total 100",IFERROR(100*(Settings!$B$3*IF(ISNUMBER(D6),D6,0)+Settings!$B$4*IF(ISNUMBER(E6),E6,0)+Settings!$B$5*IF(ISNUMBER(F6),F6,0)+Settings!$B$6*IF(ISNUMBER(G6),G6,0)+Settings!$B$7*IF(ISNUMBER(H6),H6,0)+Settings!$B$8*IF(ISNUMBER(K6),K6,0))/(Settings!$B$3*ISNUMBER(D6)+Settings!$B$4*ISNUMBER(E6)+Settings!$B$5*ISNUMBER(F6)+Settings!$B$6*ISNUMBER(G6)+Settings!$B$7*ISNUMBER(H6)+Settings!$B$8*ISNUMBER(K6)),"")))</f>
      </c>
      <c r="Q6">
        <f>IF(OR($A6="",NOT(ISNUMBER(P6))),"",IF(P6&gt;=Settings!$B$21,"Preferred",IF(P6&gt;=Settings!$B$22,"Approved",IF(P6&gt;=Settings!$B$23,"Conditional","Review"))))</f>
      </c>
      <c r="R6">
        <f>IF($A6="","",IF(C6&lt;Settings!$B$17,"yes",""))</f>
      </c>
      <c r="S6">
        <f>IF($A6="","",SUMIFS('PO lines'!$Y$2:$Y$501,'PO lines'!$A$2:$A$501,$A6))</f>
      </c>
      <c r="T6">
        <f>IF($A6="","",COUNTIFS('PO lines'!$A$2:$A$501,$A6,'PO lines'!$K$2:$K$501,""))</f>
      </c>
    </row>
    <row r="7">
      <c r="A7" s="8"/>
      <c r="B7">
        <f>IF($A7="","",COUNTIF('PO lines'!$A$2:$A$501,$A7))</f>
      </c>
      <c r="C7">
        <f>IF($A7="","",SUMIFS('PO lines'!$N$2:$N$501,'PO lines'!$A$2:$A$501,$A7))</f>
      </c>
      <c r="D7" s="4">
        <f>IF($A7="","",IFERROR(SUMIFS('PO lines'!$P$2:$P$501,'PO lines'!$A$2:$A$501,$A7)/COUNTIFS('PO lines'!$A$2:$A$501,$A7,'PO lines'!$P$2:$P$501,"&gt;=0"),""))</f>
      </c>
      <c r="E7" s="4">
        <f>IF($A7="","",IFERROR(SUMIFS('PO lines'!$Q$2:$Q$501,'PO lines'!$A$2:$A$501,$A7)/COUNTIFS('PO lines'!$A$2:$A$501,$A7,'PO lines'!$Q$2:$Q$501,"&gt;=0"),""))</f>
      </c>
      <c r="F7" s="4">
        <f>IF($A7="","",IFERROR(SUMIFS('PO lines'!$R$2:$R$501,'PO lines'!$A$2:$A$501,$A7)/COUNTIFS('PO lines'!$A$2:$A$501,$A7,'PO lines'!$R$2:$R$501,"&gt;=0"),""))</f>
      </c>
      <c r="G7" s="4">
        <f>IF($A7="","",IFERROR(SUMIFS('PO lines'!$S$2:$S$501,'PO lines'!$A$2:$A$501,$A7)/COUNTIFS('PO lines'!$A$2:$A$501,$A7,'PO lines'!$S$2:$S$501,"&gt;=0"),""))</f>
      </c>
      <c r="H7" s="4">
        <f>IF($A7="","",IFERROR(SUMIFS('PO lines'!$U$2:$U$501,'PO lines'!$A$2:$A$501,$A7)/COUNTIFS('PO lines'!$A$2:$A$501,$A7,'PO lines'!$U$2:$U$501,"&gt;=0"),""))</f>
      </c>
      <c r="I7" s="5">
        <f>IF($A7="","",IFERROR(AVERAGEIFS('PO lines'!$T$2:$T$501,'PO lines'!$A$2:$A$501,$A7),""))</f>
      </c>
      <c r="J7" s="5">
        <f t="array" ref="J7">IF($A7="","",IFERROR(STDEV(IF(('PO lines'!$A$2:$A$501=$A7)*ISNUMBER('PO lines'!$T$2:$T$501),'PO lines'!$T$2:$T$501)),""))</f>
      </c>
      <c r="K7" s="4">
        <f>IF($A7="","",IFERROR(COUNTIFS('PO lines'!$A$2:$A$501,$A7,'PO lines'!$V$2:$V$501,"&lt;="&amp;Settings!$B$15)/(COUNTIFS('PO lines'!$A$2:$A$501,$A7,'PO lines'!$V$2:$V$501,"&gt;=0")+COUNTIFS('PO lines'!$A$2:$A$501,$A7,'PO lines'!$V$2:$V$501,"none")),""))</f>
      </c>
      <c r="L7" s="5">
        <f t="array" ref="L7">IF($A7="","",IFERROR(MEDIAN(IF(('PO lines'!$A$2:$A$501=$A7)*ISNUMBER('PO lines'!$V$2:$V$501),'PO lines'!$V$2:$V$501)),""))</f>
      </c>
      <c r="M7" s="5">
        <f>IF($A7="","",IFERROR(AVERAGEIFS('PO lines'!$W$2:$W$501,'PO lines'!$A$2:$A$501,$A7),""))</f>
      </c>
      <c r="N7" s="5">
        <f t="array" ref="N7">IF($A7="","",IFERROR(STDEV(IF(('PO lines'!$A$2:$A$501=$A7)*ISNUMBER('PO lines'!$W$2:$W$501),'PO lines'!$W$2:$W$501)),""))</f>
      </c>
      <c r="O7" s="10">
        <f>IF(OR($A7="",M7="",N7=""),"",IFERROR(N7/M7,""))</f>
      </c>
      <c r="P7" s="5">
        <f>IF($A7="","",IF(Settings!$B$9&lt;&gt;100,"Weights must total 100",IFERROR(100*(Settings!$B$3*IF(ISNUMBER(D7),D7,0)+Settings!$B$4*IF(ISNUMBER(E7),E7,0)+Settings!$B$5*IF(ISNUMBER(F7),F7,0)+Settings!$B$6*IF(ISNUMBER(G7),G7,0)+Settings!$B$7*IF(ISNUMBER(H7),H7,0)+Settings!$B$8*IF(ISNUMBER(K7),K7,0))/(Settings!$B$3*ISNUMBER(D7)+Settings!$B$4*ISNUMBER(E7)+Settings!$B$5*ISNUMBER(F7)+Settings!$B$6*ISNUMBER(G7)+Settings!$B$7*ISNUMBER(H7)+Settings!$B$8*ISNUMBER(K7)),"")))</f>
      </c>
      <c r="Q7">
        <f>IF(OR($A7="",NOT(ISNUMBER(P7))),"",IF(P7&gt;=Settings!$B$21,"Preferred",IF(P7&gt;=Settings!$B$22,"Approved",IF(P7&gt;=Settings!$B$23,"Conditional","Review"))))</f>
      </c>
      <c r="R7">
        <f>IF($A7="","",IF(C7&lt;Settings!$B$17,"yes",""))</f>
      </c>
      <c r="S7">
        <f>IF($A7="","",SUMIFS('PO lines'!$Y$2:$Y$501,'PO lines'!$A$2:$A$501,$A7))</f>
      </c>
      <c r="T7">
        <f>IF($A7="","",COUNTIFS('PO lines'!$A$2:$A$501,$A7,'PO lines'!$K$2:$K$501,""))</f>
      </c>
    </row>
    <row r="8">
      <c r="A8" s="8"/>
      <c r="B8">
        <f>IF($A8="","",COUNTIF('PO lines'!$A$2:$A$501,$A8))</f>
      </c>
      <c r="C8">
        <f>IF($A8="","",SUMIFS('PO lines'!$N$2:$N$501,'PO lines'!$A$2:$A$501,$A8))</f>
      </c>
      <c r="D8" s="4">
        <f>IF($A8="","",IFERROR(SUMIFS('PO lines'!$P$2:$P$501,'PO lines'!$A$2:$A$501,$A8)/COUNTIFS('PO lines'!$A$2:$A$501,$A8,'PO lines'!$P$2:$P$501,"&gt;=0"),""))</f>
      </c>
      <c r="E8" s="4">
        <f>IF($A8="","",IFERROR(SUMIFS('PO lines'!$Q$2:$Q$501,'PO lines'!$A$2:$A$501,$A8)/COUNTIFS('PO lines'!$A$2:$A$501,$A8,'PO lines'!$Q$2:$Q$501,"&gt;=0"),""))</f>
      </c>
      <c r="F8" s="4">
        <f>IF($A8="","",IFERROR(SUMIFS('PO lines'!$R$2:$R$501,'PO lines'!$A$2:$A$501,$A8)/COUNTIFS('PO lines'!$A$2:$A$501,$A8,'PO lines'!$R$2:$R$501,"&gt;=0"),""))</f>
      </c>
      <c r="G8" s="4">
        <f>IF($A8="","",IFERROR(SUMIFS('PO lines'!$S$2:$S$501,'PO lines'!$A$2:$A$501,$A8)/COUNTIFS('PO lines'!$A$2:$A$501,$A8,'PO lines'!$S$2:$S$501,"&gt;=0"),""))</f>
      </c>
      <c r="H8" s="4">
        <f>IF($A8="","",IFERROR(SUMIFS('PO lines'!$U$2:$U$501,'PO lines'!$A$2:$A$501,$A8)/COUNTIFS('PO lines'!$A$2:$A$501,$A8,'PO lines'!$U$2:$U$501,"&gt;=0"),""))</f>
      </c>
      <c r="I8" s="5">
        <f>IF($A8="","",IFERROR(AVERAGEIFS('PO lines'!$T$2:$T$501,'PO lines'!$A$2:$A$501,$A8),""))</f>
      </c>
      <c r="J8" s="5">
        <f t="array" ref="J8">IF($A8="","",IFERROR(STDEV(IF(('PO lines'!$A$2:$A$501=$A8)*ISNUMBER('PO lines'!$T$2:$T$501),'PO lines'!$T$2:$T$501)),""))</f>
      </c>
      <c r="K8" s="4">
        <f>IF($A8="","",IFERROR(COUNTIFS('PO lines'!$A$2:$A$501,$A8,'PO lines'!$V$2:$V$501,"&lt;="&amp;Settings!$B$15)/(COUNTIFS('PO lines'!$A$2:$A$501,$A8,'PO lines'!$V$2:$V$501,"&gt;=0")+COUNTIFS('PO lines'!$A$2:$A$501,$A8,'PO lines'!$V$2:$V$501,"none")),""))</f>
      </c>
      <c r="L8" s="5">
        <f t="array" ref="L8">IF($A8="","",IFERROR(MEDIAN(IF(('PO lines'!$A$2:$A$501=$A8)*ISNUMBER('PO lines'!$V$2:$V$501),'PO lines'!$V$2:$V$501)),""))</f>
      </c>
      <c r="M8" s="5">
        <f>IF($A8="","",IFERROR(AVERAGEIFS('PO lines'!$W$2:$W$501,'PO lines'!$A$2:$A$501,$A8),""))</f>
      </c>
      <c r="N8" s="5">
        <f t="array" ref="N8">IF($A8="","",IFERROR(STDEV(IF(('PO lines'!$A$2:$A$501=$A8)*ISNUMBER('PO lines'!$W$2:$W$501),'PO lines'!$W$2:$W$501)),""))</f>
      </c>
      <c r="O8" s="10">
        <f>IF(OR($A8="",M8="",N8=""),"",IFERROR(N8/M8,""))</f>
      </c>
      <c r="P8" s="5">
        <f>IF($A8="","",IF(Settings!$B$9&lt;&gt;100,"Weights must total 100",IFERROR(100*(Settings!$B$3*IF(ISNUMBER(D8),D8,0)+Settings!$B$4*IF(ISNUMBER(E8),E8,0)+Settings!$B$5*IF(ISNUMBER(F8),F8,0)+Settings!$B$6*IF(ISNUMBER(G8),G8,0)+Settings!$B$7*IF(ISNUMBER(H8),H8,0)+Settings!$B$8*IF(ISNUMBER(K8),K8,0))/(Settings!$B$3*ISNUMBER(D8)+Settings!$B$4*ISNUMBER(E8)+Settings!$B$5*ISNUMBER(F8)+Settings!$B$6*ISNUMBER(G8)+Settings!$B$7*ISNUMBER(H8)+Settings!$B$8*ISNUMBER(K8)),"")))</f>
      </c>
      <c r="Q8">
        <f>IF(OR($A8="",NOT(ISNUMBER(P8))),"",IF(P8&gt;=Settings!$B$21,"Preferred",IF(P8&gt;=Settings!$B$22,"Approved",IF(P8&gt;=Settings!$B$23,"Conditional","Review"))))</f>
      </c>
      <c r="R8">
        <f>IF($A8="","",IF(C8&lt;Settings!$B$17,"yes",""))</f>
      </c>
      <c r="S8">
        <f>IF($A8="","",SUMIFS('PO lines'!$Y$2:$Y$501,'PO lines'!$A$2:$A$501,$A8))</f>
      </c>
      <c r="T8">
        <f>IF($A8="","",COUNTIFS('PO lines'!$A$2:$A$501,$A8,'PO lines'!$K$2:$K$501,""))</f>
      </c>
    </row>
    <row r="9">
      <c r="A9" s="8"/>
      <c r="B9">
        <f>IF($A9="","",COUNTIF('PO lines'!$A$2:$A$501,$A9))</f>
      </c>
      <c r="C9">
        <f>IF($A9="","",SUMIFS('PO lines'!$N$2:$N$501,'PO lines'!$A$2:$A$501,$A9))</f>
      </c>
      <c r="D9" s="4">
        <f>IF($A9="","",IFERROR(SUMIFS('PO lines'!$P$2:$P$501,'PO lines'!$A$2:$A$501,$A9)/COUNTIFS('PO lines'!$A$2:$A$501,$A9,'PO lines'!$P$2:$P$501,"&gt;=0"),""))</f>
      </c>
      <c r="E9" s="4">
        <f>IF($A9="","",IFERROR(SUMIFS('PO lines'!$Q$2:$Q$501,'PO lines'!$A$2:$A$501,$A9)/COUNTIFS('PO lines'!$A$2:$A$501,$A9,'PO lines'!$Q$2:$Q$501,"&gt;=0"),""))</f>
      </c>
      <c r="F9" s="4">
        <f>IF($A9="","",IFERROR(SUMIFS('PO lines'!$R$2:$R$501,'PO lines'!$A$2:$A$501,$A9)/COUNTIFS('PO lines'!$A$2:$A$501,$A9,'PO lines'!$R$2:$R$501,"&gt;=0"),""))</f>
      </c>
      <c r="G9" s="4">
        <f>IF($A9="","",IFERROR(SUMIFS('PO lines'!$S$2:$S$501,'PO lines'!$A$2:$A$501,$A9)/COUNTIFS('PO lines'!$A$2:$A$501,$A9,'PO lines'!$S$2:$S$501,"&gt;=0"),""))</f>
      </c>
      <c r="H9" s="4">
        <f>IF($A9="","",IFERROR(SUMIFS('PO lines'!$U$2:$U$501,'PO lines'!$A$2:$A$501,$A9)/COUNTIFS('PO lines'!$A$2:$A$501,$A9,'PO lines'!$U$2:$U$501,"&gt;=0"),""))</f>
      </c>
      <c r="I9" s="5">
        <f>IF($A9="","",IFERROR(AVERAGEIFS('PO lines'!$T$2:$T$501,'PO lines'!$A$2:$A$501,$A9),""))</f>
      </c>
      <c r="J9" s="5">
        <f t="array" ref="J9">IF($A9="","",IFERROR(STDEV(IF(('PO lines'!$A$2:$A$501=$A9)*ISNUMBER('PO lines'!$T$2:$T$501),'PO lines'!$T$2:$T$501)),""))</f>
      </c>
      <c r="K9" s="4">
        <f>IF($A9="","",IFERROR(COUNTIFS('PO lines'!$A$2:$A$501,$A9,'PO lines'!$V$2:$V$501,"&lt;="&amp;Settings!$B$15)/(COUNTIFS('PO lines'!$A$2:$A$501,$A9,'PO lines'!$V$2:$V$501,"&gt;=0")+COUNTIFS('PO lines'!$A$2:$A$501,$A9,'PO lines'!$V$2:$V$501,"none")),""))</f>
      </c>
      <c r="L9" s="5">
        <f t="array" ref="L9">IF($A9="","",IFERROR(MEDIAN(IF(('PO lines'!$A$2:$A$501=$A9)*ISNUMBER('PO lines'!$V$2:$V$501),'PO lines'!$V$2:$V$501)),""))</f>
      </c>
      <c r="M9" s="5">
        <f>IF($A9="","",IFERROR(AVERAGEIFS('PO lines'!$W$2:$W$501,'PO lines'!$A$2:$A$501,$A9),""))</f>
      </c>
      <c r="N9" s="5">
        <f t="array" ref="N9">IF($A9="","",IFERROR(STDEV(IF(('PO lines'!$A$2:$A$501=$A9)*ISNUMBER('PO lines'!$W$2:$W$501),'PO lines'!$W$2:$W$501)),""))</f>
      </c>
      <c r="O9" s="10">
        <f>IF(OR($A9="",M9="",N9=""),"",IFERROR(N9/M9,""))</f>
      </c>
      <c r="P9" s="5">
        <f>IF($A9="","",IF(Settings!$B$9&lt;&gt;100,"Weights must total 100",IFERROR(100*(Settings!$B$3*IF(ISNUMBER(D9),D9,0)+Settings!$B$4*IF(ISNUMBER(E9),E9,0)+Settings!$B$5*IF(ISNUMBER(F9),F9,0)+Settings!$B$6*IF(ISNUMBER(G9),G9,0)+Settings!$B$7*IF(ISNUMBER(H9),H9,0)+Settings!$B$8*IF(ISNUMBER(K9),K9,0))/(Settings!$B$3*ISNUMBER(D9)+Settings!$B$4*ISNUMBER(E9)+Settings!$B$5*ISNUMBER(F9)+Settings!$B$6*ISNUMBER(G9)+Settings!$B$7*ISNUMBER(H9)+Settings!$B$8*ISNUMBER(K9)),"")))</f>
      </c>
      <c r="Q9">
        <f>IF(OR($A9="",NOT(ISNUMBER(P9))),"",IF(P9&gt;=Settings!$B$21,"Preferred",IF(P9&gt;=Settings!$B$22,"Approved",IF(P9&gt;=Settings!$B$23,"Conditional","Review"))))</f>
      </c>
      <c r="R9">
        <f>IF($A9="","",IF(C9&lt;Settings!$B$17,"yes",""))</f>
      </c>
      <c r="S9">
        <f>IF($A9="","",SUMIFS('PO lines'!$Y$2:$Y$501,'PO lines'!$A$2:$A$501,$A9))</f>
      </c>
      <c r="T9">
        <f>IF($A9="","",COUNTIFS('PO lines'!$A$2:$A$501,$A9,'PO lines'!$K$2:$K$501,""))</f>
      </c>
    </row>
    <row r="10">
      <c r="A10" s="8"/>
      <c r="B10">
        <f>IF($A10="","",COUNTIF('PO lines'!$A$2:$A$501,$A10))</f>
      </c>
      <c r="C10">
        <f>IF($A10="","",SUMIFS('PO lines'!$N$2:$N$501,'PO lines'!$A$2:$A$501,$A10))</f>
      </c>
      <c r="D10" s="4">
        <f>IF($A10="","",IFERROR(SUMIFS('PO lines'!$P$2:$P$501,'PO lines'!$A$2:$A$501,$A10)/COUNTIFS('PO lines'!$A$2:$A$501,$A10,'PO lines'!$P$2:$P$501,"&gt;=0"),""))</f>
      </c>
      <c r="E10" s="4">
        <f>IF($A10="","",IFERROR(SUMIFS('PO lines'!$Q$2:$Q$501,'PO lines'!$A$2:$A$501,$A10)/COUNTIFS('PO lines'!$A$2:$A$501,$A10,'PO lines'!$Q$2:$Q$501,"&gt;=0"),""))</f>
      </c>
      <c r="F10" s="4">
        <f>IF($A10="","",IFERROR(SUMIFS('PO lines'!$R$2:$R$501,'PO lines'!$A$2:$A$501,$A10)/COUNTIFS('PO lines'!$A$2:$A$501,$A10,'PO lines'!$R$2:$R$501,"&gt;=0"),""))</f>
      </c>
      <c r="G10" s="4">
        <f>IF($A10="","",IFERROR(SUMIFS('PO lines'!$S$2:$S$501,'PO lines'!$A$2:$A$501,$A10)/COUNTIFS('PO lines'!$A$2:$A$501,$A10,'PO lines'!$S$2:$S$501,"&gt;=0"),""))</f>
      </c>
      <c r="H10" s="4">
        <f>IF($A10="","",IFERROR(SUMIFS('PO lines'!$U$2:$U$501,'PO lines'!$A$2:$A$501,$A10)/COUNTIFS('PO lines'!$A$2:$A$501,$A10,'PO lines'!$U$2:$U$501,"&gt;=0"),""))</f>
      </c>
      <c r="I10" s="5">
        <f>IF($A10="","",IFERROR(AVERAGEIFS('PO lines'!$T$2:$T$501,'PO lines'!$A$2:$A$501,$A10),""))</f>
      </c>
      <c r="J10" s="5">
        <f t="array" ref="J10">IF($A10="","",IFERROR(STDEV(IF(('PO lines'!$A$2:$A$501=$A10)*ISNUMBER('PO lines'!$T$2:$T$501),'PO lines'!$T$2:$T$501)),""))</f>
      </c>
      <c r="K10" s="4">
        <f>IF($A10="","",IFERROR(COUNTIFS('PO lines'!$A$2:$A$501,$A10,'PO lines'!$V$2:$V$501,"&lt;="&amp;Settings!$B$15)/(COUNTIFS('PO lines'!$A$2:$A$501,$A10,'PO lines'!$V$2:$V$501,"&gt;=0")+COUNTIFS('PO lines'!$A$2:$A$501,$A10,'PO lines'!$V$2:$V$501,"none")),""))</f>
      </c>
      <c r="L10" s="5">
        <f t="array" ref="L10">IF($A10="","",IFERROR(MEDIAN(IF(('PO lines'!$A$2:$A$501=$A10)*ISNUMBER('PO lines'!$V$2:$V$501),'PO lines'!$V$2:$V$501)),""))</f>
      </c>
      <c r="M10" s="5">
        <f>IF($A10="","",IFERROR(AVERAGEIFS('PO lines'!$W$2:$W$501,'PO lines'!$A$2:$A$501,$A10),""))</f>
      </c>
      <c r="N10" s="5">
        <f t="array" ref="N10">IF($A10="","",IFERROR(STDEV(IF(('PO lines'!$A$2:$A$501=$A10)*ISNUMBER('PO lines'!$W$2:$W$501),'PO lines'!$W$2:$W$501)),""))</f>
      </c>
      <c r="O10" s="10">
        <f>IF(OR($A10="",M10="",N10=""),"",IFERROR(N10/M10,""))</f>
      </c>
      <c r="P10" s="5">
        <f>IF($A10="","",IF(Settings!$B$9&lt;&gt;100,"Weights must total 100",IFERROR(100*(Settings!$B$3*IF(ISNUMBER(D10),D10,0)+Settings!$B$4*IF(ISNUMBER(E10),E10,0)+Settings!$B$5*IF(ISNUMBER(F10),F10,0)+Settings!$B$6*IF(ISNUMBER(G10),G10,0)+Settings!$B$7*IF(ISNUMBER(H10),H10,0)+Settings!$B$8*IF(ISNUMBER(K10),K10,0))/(Settings!$B$3*ISNUMBER(D10)+Settings!$B$4*ISNUMBER(E10)+Settings!$B$5*ISNUMBER(F10)+Settings!$B$6*ISNUMBER(G10)+Settings!$B$7*ISNUMBER(H10)+Settings!$B$8*ISNUMBER(K10)),"")))</f>
      </c>
      <c r="Q10">
        <f>IF(OR($A10="",NOT(ISNUMBER(P10))),"",IF(P10&gt;=Settings!$B$21,"Preferred",IF(P10&gt;=Settings!$B$22,"Approved",IF(P10&gt;=Settings!$B$23,"Conditional","Review"))))</f>
      </c>
      <c r="R10">
        <f>IF($A10="","",IF(C10&lt;Settings!$B$17,"yes",""))</f>
      </c>
      <c r="S10">
        <f>IF($A10="","",SUMIFS('PO lines'!$Y$2:$Y$501,'PO lines'!$A$2:$A$501,$A10))</f>
      </c>
      <c r="T10">
        <f>IF($A10="","",COUNTIFS('PO lines'!$A$2:$A$501,$A10,'PO lines'!$K$2:$K$501,""))</f>
      </c>
    </row>
    <row r="11">
      <c r="A11" s="8"/>
      <c r="B11">
        <f>IF($A11="","",COUNTIF('PO lines'!$A$2:$A$501,$A11))</f>
      </c>
      <c r="C11">
        <f>IF($A11="","",SUMIFS('PO lines'!$N$2:$N$501,'PO lines'!$A$2:$A$501,$A11))</f>
      </c>
      <c r="D11" s="4">
        <f>IF($A11="","",IFERROR(SUMIFS('PO lines'!$P$2:$P$501,'PO lines'!$A$2:$A$501,$A11)/COUNTIFS('PO lines'!$A$2:$A$501,$A11,'PO lines'!$P$2:$P$501,"&gt;=0"),""))</f>
      </c>
      <c r="E11" s="4">
        <f>IF($A11="","",IFERROR(SUMIFS('PO lines'!$Q$2:$Q$501,'PO lines'!$A$2:$A$501,$A11)/COUNTIFS('PO lines'!$A$2:$A$501,$A11,'PO lines'!$Q$2:$Q$501,"&gt;=0"),""))</f>
      </c>
      <c r="F11" s="4">
        <f>IF($A11="","",IFERROR(SUMIFS('PO lines'!$R$2:$R$501,'PO lines'!$A$2:$A$501,$A11)/COUNTIFS('PO lines'!$A$2:$A$501,$A11,'PO lines'!$R$2:$R$501,"&gt;=0"),""))</f>
      </c>
      <c r="G11" s="4">
        <f>IF($A11="","",IFERROR(SUMIFS('PO lines'!$S$2:$S$501,'PO lines'!$A$2:$A$501,$A11)/COUNTIFS('PO lines'!$A$2:$A$501,$A11,'PO lines'!$S$2:$S$501,"&gt;=0"),""))</f>
      </c>
      <c r="H11" s="4">
        <f>IF($A11="","",IFERROR(SUMIFS('PO lines'!$U$2:$U$501,'PO lines'!$A$2:$A$501,$A11)/COUNTIFS('PO lines'!$A$2:$A$501,$A11,'PO lines'!$U$2:$U$501,"&gt;=0"),""))</f>
      </c>
      <c r="I11" s="5">
        <f>IF($A11="","",IFERROR(AVERAGEIFS('PO lines'!$T$2:$T$501,'PO lines'!$A$2:$A$501,$A11),""))</f>
      </c>
      <c r="J11" s="5">
        <f t="array" ref="J11">IF($A11="","",IFERROR(STDEV(IF(('PO lines'!$A$2:$A$501=$A11)*ISNUMBER('PO lines'!$T$2:$T$501),'PO lines'!$T$2:$T$501)),""))</f>
      </c>
      <c r="K11" s="4">
        <f>IF($A11="","",IFERROR(COUNTIFS('PO lines'!$A$2:$A$501,$A11,'PO lines'!$V$2:$V$501,"&lt;="&amp;Settings!$B$15)/(COUNTIFS('PO lines'!$A$2:$A$501,$A11,'PO lines'!$V$2:$V$501,"&gt;=0")+COUNTIFS('PO lines'!$A$2:$A$501,$A11,'PO lines'!$V$2:$V$501,"none")),""))</f>
      </c>
      <c r="L11" s="5">
        <f t="array" ref="L11">IF($A11="","",IFERROR(MEDIAN(IF(('PO lines'!$A$2:$A$501=$A11)*ISNUMBER('PO lines'!$V$2:$V$501),'PO lines'!$V$2:$V$501)),""))</f>
      </c>
      <c r="M11" s="5">
        <f>IF($A11="","",IFERROR(AVERAGEIFS('PO lines'!$W$2:$W$501,'PO lines'!$A$2:$A$501,$A11),""))</f>
      </c>
      <c r="N11" s="5">
        <f t="array" ref="N11">IF($A11="","",IFERROR(STDEV(IF(('PO lines'!$A$2:$A$501=$A11)*ISNUMBER('PO lines'!$W$2:$W$501),'PO lines'!$W$2:$W$501)),""))</f>
      </c>
      <c r="O11" s="10">
        <f>IF(OR($A11="",M11="",N11=""),"",IFERROR(N11/M11,""))</f>
      </c>
      <c r="P11" s="5">
        <f>IF($A11="","",IF(Settings!$B$9&lt;&gt;100,"Weights must total 100",IFERROR(100*(Settings!$B$3*IF(ISNUMBER(D11),D11,0)+Settings!$B$4*IF(ISNUMBER(E11),E11,0)+Settings!$B$5*IF(ISNUMBER(F11),F11,0)+Settings!$B$6*IF(ISNUMBER(G11),G11,0)+Settings!$B$7*IF(ISNUMBER(H11),H11,0)+Settings!$B$8*IF(ISNUMBER(K11),K11,0))/(Settings!$B$3*ISNUMBER(D11)+Settings!$B$4*ISNUMBER(E11)+Settings!$B$5*ISNUMBER(F11)+Settings!$B$6*ISNUMBER(G11)+Settings!$B$7*ISNUMBER(H11)+Settings!$B$8*ISNUMBER(K11)),"")))</f>
      </c>
      <c r="Q11">
        <f>IF(OR($A11="",NOT(ISNUMBER(P11))),"",IF(P11&gt;=Settings!$B$21,"Preferred",IF(P11&gt;=Settings!$B$22,"Approved",IF(P11&gt;=Settings!$B$23,"Conditional","Review"))))</f>
      </c>
      <c r="R11">
        <f>IF($A11="","",IF(C11&lt;Settings!$B$17,"yes",""))</f>
      </c>
      <c r="S11">
        <f>IF($A11="","",SUMIFS('PO lines'!$Y$2:$Y$501,'PO lines'!$A$2:$A$501,$A11))</f>
      </c>
      <c r="T11">
        <f>IF($A11="","",COUNTIFS('PO lines'!$A$2:$A$501,$A11,'PO lines'!$K$2:$K$501,""))</f>
      </c>
    </row>
    <row r="12">
      <c r="A12" s="8"/>
      <c r="B12">
        <f>IF($A12="","",COUNTIF('PO lines'!$A$2:$A$501,$A12))</f>
      </c>
      <c r="C12">
        <f>IF($A12="","",SUMIFS('PO lines'!$N$2:$N$501,'PO lines'!$A$2:$A$501,$A12))</f>
      </c>
      <c r="D12" s="4">
        <f>IF($A12="","",IFERROR(SUMIFS('PO lines'!$P$2:$P$501,'PO lines'!$A$2:$A$501,$A12)/COUNTIFS('PO lines'!$A$2:$A$501,$A12,'PO lines'!$P$2:$P$501,"&gt;=0"),""))</f>
      </c>
      <c r="E12" s="4">
        <f>IF($A12="","",IFERROR(SUMIFS('PO lines'!$Q$2:$Q$501,'PO lines'!$A$2:$A$501,$A12)/COUNTIFS('PO lines'!$A$2:$A$501,$A12,'PO lines'!$Q$2:$Q$501,"&gt;=0"),""))</f>
      </c>
      <c r="F12" s="4">
        <f>IF($A12="","",IFERROR(SUMIFS('PO lines'!$R$2:$R$501,'PO lines'!$A$2:$A$501,$A12)/COUNTIFS('PO lines'!$A$2:$A$501,$A12,'PO lines'!$R$2:$R$501,"&gt;=0"),""))</f>
      </c>
      <c r="G12" s="4">
        <f>IF($A12="","",IFERROR(SUMIFS('PO lines'!$S$2:$S$501,'PO lines'!$A$2:$A$501,$A12)/COUNTIFS('PO lines'!$A$2:$A$501,$A12,'PO lines'!$S$2:$S$501,"&gt;=0"),""))</f>
      </c>
      <c r="H12" s="4">
        <f>IF($A12="","",IFERROR(SUMIFS('PO lines'!$U$2:$U$501,'PO lines'!$A$2:$A$501,$A12)/COUNTIFS('PO lines'!$A$2:$A$501,$A12,'PO lines'!$U$2:$U$501,"&gt;=0"),""))</f>
      </c>
      <c r="I12" s="5">
        <f>IF($A12="","",IFERROR(AVERAGEIFS('PO lines'!$T$2:$T$501,'PO lines'!$A$2:$A$501,$A12),""))</f>
      </c>
      <c r="J12" s="5">
        <f t="array" ref="J12">IF($A12="","",IFERROR(STDEV(IF(('PO lines'!$A$2:$A$501=$A12)*ISNUMBER('PO lines'!$T$2:$T$501),'PO lines'!$T$2:$T$501)),""))</f>
      </c>
      <c r="K12" s="4">
        <f>IF($A12="","",IFERROR(COUNTIFS('PO lines'!$A$2:$A$501,$A12,'PO lines'!$V$2:$V$501,"&lt;="&amp;Settings!$B$15)/(COUNTIFS('PO lines'!$A$2:$A$501,$A12,'PO lines'!$V$2:$V$501,"&gt;=0")+COUNTIFS('PO lines'!$A$2:$A$501,$A12,'PO lines'!$V$2:$V$501,"none")),""))</f>
      </c>
      <c r="L12" s="5">
        <f t="array" ref="L12">IF($A12="","",IFERROR(MEDIAN(IF(('PO lines'!$A$2:$A$501=$A12)*ISNUMBER('PO lines'!$V$2:$V$501),'PO lines'!$V$2:$V$501)),""))</f>
      </c>
      <c r="M12" s="5">
        <f>IF($A12="","",IFERROR(AVERAGEIFS('PO lines'!$W$2:$W$501,'PO lines'!$A$2:$A$501,$A12),""))</f>
      </c>
      <c r="N12" s="5">
        <f t="array" ref="N12">IF($A12="","",IFERROR(STDEV(IF(('PO lines'!$A$2:$A$501=$A12)*ISNUMBER('PO lines'!$W$2:$W$501),'PO lines'!$W$2:$W$501)),""))</f>
      </c>
      <c r="O12" s="10">
        <f>IF(OR($A12="",M12="",N12=""),"",IFERROR(N12/M12,""))</f>
      </c>
      <c r="P12" s="5">
        <f>IF($A12="","",IF(Settings!$B$9&lt;&gt;100,"Weights must total 100",IFERROR(100*(Settings!$B$3*IF(ISNUMBER(D12),D12,0)+Settings!$B$4*IF(ISNUMBER(E12),E12,0)+Settings!$B$5*IF(ISNUMBER(F12),F12,0)+Settings!$B$6*IF(ISNUMBER(G12),G12,0)+Settings!$B$7*IF(ISNUMBER(H12),H12,0)+Settings!$B$8*IF(ISNUMBER(K12),K12,0))/(Settings!$B$3*ISNUMBER(D12)+Settings!$B$4*ISNUMBER(E12)+Settings!$B$5*ISNUMBER(F12)+Settings!$B$6*ISNUMBER(G12)+Settings!$B$7*ISNUMBER(H12)+Settings!$B$8*ISNUMBER(K12)),"")))</f>
      </c>
      <c r="Q12">
        <f>IF(OR($A12="",NOT(ISNUMBER(P12))),"",IF(P12&gt;=Settings!$B$21,"Preferred",IF(P12&gt;=Settings!$B$22,"Approved",IF(P12&gt;=Settings!$B$23,"Conditional","Review"))))</f>
      </c>
      <c r="R12">
        <f>IF($A12="","",IF(C12&lt;Settings!$B$17,"yes",""))</f>
      </c>
      <c r="S12">
        <f>IF($A12="","",SUMIFS('PO lines'!$Y$2:$Y$501,'PO lines'!$A$2:$A$501,$A12))</f>
      </c>
      <c r="T12">
        <f>IF($A12="","",COUNTIFS('PO lines'!$A$2:$A$501,$A12,'PO lines'!$K$2:$K$501,""))</f>
      </c>
    </row>
    <row r="13">
      <c r="A13" s="8"/>
      <c r="B13">
        <f>IF($A13="","",COUNTIF('PO lines'!$A$2:$A$501,$A13))</f>
      </c>
      <c r="C13">
        <f>IF($A13="","",SUMIFS('PO lines'!$N$2:$N$501,'PO lines'!$A$2:$A$501,$A13))</f>
      </c>
      <c r="D13" s="4">
        <f>IF($A13="","",IFERROR(SUMIFS('PO lines'!$P$2:$P$501,'PO lines'!$A$2:$A$501,$A13)/COUNTIFS('PO lines'!$A$2:$A$501,$A13,'PO lines'!$P$2:$P$501,"&gt;=0"),""))</f>
      </c>
      <c r="E13" s="4">
        <f>IF($A13="","",IFERROR(SUMIFS('PO lines'!$Q$2:$Q$501,'PO lines'!$A$2:$A$501,$A13)/COUNTIFS('PO lines'!$A$2:$A$501,$A13,'PO lines'!$Q$2:$Q$501,"&gt;=0"),""))</f>
      </c>
      <c r="F13" s="4">
        <f>IF($A13="","",IFERROR(SUMIFS('PO lines'!$R$2:$R$501,'PO lines'!$A$2:$A$501,$A13)/COUNTIFS('PO lines'!$A$2:$A$501,$A13,'PO lines'!$R$2:$R$501,"&gt;=0"),""))</f>
      </c>
      <c r="G13" s="4">
        <f>IF($A13="","",IFERROR(SUMIFS('PO lines'!$S$2:$S$501,'PO lines'!$A$2:$A$501,$A13)/COUNTIFS('PO lines'!$A$2:$A$501,$A13,'PO lines'!$S$2:$S$501,"&gt;=0"),""))</f>
      </c>
      <c r="H13" s="4">
        <f>IF($A13="","",IFERROR(SUMIFS('PO lines'!$U$2:$U$501,'PO lines'!$A$2:$A$501,$A13)/COUNTIFS('PO lines'!$A$2:$A$501,$A13,'PO lines'!$U$2:$U$501,"&gt;=0"),""))</f>
      </c>
      <c r="I13" s="5">
        <f>IF($A13="","",IFERROR(AVERAGEIFS('PO lines'!$T$2:$T$501,'PO lines'!$A$2:$A$501,$A13),""))</f>
      </c>
      <c r="J13" s="5">
        <f t="array" ref="J13">IF($A13="","",IFERROR(STDEV(IF(('PO lines'!$A$2:$A$501=$A13)*ISNUMBER('PO lines'!$T$2:$T$501),'PO lines'!$T$2:$T$501)),""))</f>
      </c>
      <c r="K13" s="4">
        <f>IF($A13="","",IFERROR(COUNTIFS('PO lines'!$A$2:$A$501,$A13,'PO lines'!$V$2:$V$501,"&lt;="&amp;Settings!$B$15)/(COUNTIFS('PO lines'!$A$2:$A$501,$A13,'PO lines'!$V$2:$V$501,"&gt;=0")+COUNTIFS('PO lines'!$A$2:$A$501,$A13,'PO lines'!$V$2:$V$501,"none")),""))</f>
      </c>
      <c r="L13" s="5">
        <f t="array" ref="L13">IF($A13="","",IFERROR(MEDIAN(IF(('PO lines'!$A$2:$A$501=$A13)*ISNUMBER('PO lines'!$V$2:$V$501),'PO lines'!$V$2:$V$501)),""))</f>
      </c>
      <c r="M13" s="5">
        <f>IF($A13="","",IFERROR(AVERAGEIFS('PO lines'!$W$2:$W$501,'PO lines'!$A$2:$A$501,$A13),""))</f>
      </c>
      <c r="N13" s="5">
        <f t="array" ref="N13">IF($A13="","",IFERROR(STDEV(IF(('PO lines'!$A$2:$A$501=$A13)*ISNUMBER('PO lines'!$W$2:$W$501),'PO lines'!$W$2:$W$501)),""))</f>
      </c>
      <c r="O13" s="10">
        <f>IF(OR($A13="",M13="",N13=""),"",IFERROR(N13/M13,""))</f>
      </c>
      <c r="P13" s="5">
        <f>IF($A13="","",IF(Settings!$B$9&lt;&gt;100,"Weights must total 100",IFERROR(100*(Settings!$B$3*IF(ISNUMBER(D13),D13,0)+Settings!$B$4*IF(ISNUMBER(E13),E13,0)+Settings!$B$5*IF(ISNUMBER(F13),F13,0)+Settings!$B$6*IF(ISNUMBER(G13),G13,0)+Settings!$B$7*IF(ISNUMBER(H13),H13,0)+Settings!$B$8*IF(ISNUMBER(K13),K13,0))/(Settings!$B$3*ISNUMBER(D13)+Settings!$B$4*ISNUMBER(E13)+Settings!$B$5*ISNUMBER(F13)+Settings!$B$6*ISNUMBER(G13)+Settings!$B$7*ISNUMBER(H13)+Settings!$B$8*ISNUMBER(K13)),"")))</f>
      </c>
      <c r="Q13">
        <f>IF(OR($A13="",NOT(ISNUMBER(P13))),"",IF(P13&gt;=Settings!$B$21,"Preferred",IF(P13&gt;=Settings!$B$22,"Approved",IF(P13&gt;=Settings!$B$23,"Conditional","Review"))))</f>
      </c>
      <c r="R13">
        <f>IF($A13="","",IF(C13&lt;Settings!$B$17,"yes",""))</f>
      </c>
      <c r="S13">
        <f>IF($A13="","",SUMIFS('PO lines'!$Y$2:$Y$501,'PO lines'!$A$2:$A$501,$A13))</f>
      </c>
      <c r="T13">
        <f>IF($A13="","",COUNTIFS('PO lines'!$A$2:$A$501,$A13,'PO lines'!$K$2:$K$501,""))</f>
      </c>
    </row>
    <row r="14">
      <c r="A14" s="8"/>
      <c r="B14">
        <f>IF($A14="","",COUNTIF('PO lines'!$A$2:$A$501,$A14))</f>
      </c>
      <c r="C14">
        <f>IF($A14="","",SUMIFS('PO lines'!$N$2:$N$501,'PO lines'!$A$2:$A$501,$A14))</f>
      </c>
      <c r="D14" s="4">
        <f>IF($A14="","",IFERROR(SUMIFS('PO lines'!$P$2:$P$501,'PO lines'!$A$2:$A$501,$A14)/COUNTIFS('PO lines'!$A$2:$A$501,$A14,'PO lines'!$P$2:$P$501,"&gt;=0"),""))</f>
      </c>
      <c r="E14" s="4">
        <f>IF($A14="","",IFERROR(SUMIFS('PO lines'!$Q$2:$Q$501,'PO lines'!$A$2:$A$501,$A14)/COUNTIFS('PO lines'!$A$2:$A$501,$A14,'PO lines'!$Q$2:$Q$501,"&gt;=0"),""))</f>
      </c>
      <c r="F14" s="4">
        <f>IF($A14="","",IFERROR(SUMIFS('PO lines'!$R$2:$R$501,'PO lines'!$A$2:$A$501,$A14)/COUNTIFS('PO lines'!$A$2:$A$501,$A14,'PO lines'!$R$2:$R$501,"&gt;=0"),""))</f>
      </c>
      <c r="G14" s="4">
        <f>IF($A14="","",IFERROR(SUMIFS('PO lines'!$S$2:$S$501,'PO lines'!$A$2:$A$501,$A14)/COUNTIFS('PO lines'!$A$2:$A$501,$A14,'PO lines'!$S$2:$S$501,"&gt;=0"),""))</f>
      </c>
      <c r="H14" s="4">
        <f>IF($A14="","",IFERROR(SUMIFS('PO lines'!$U$2:$U$501,'PO lines'!$A$2:$A$501,$A14)/COUNTIFS('PO lines'!$A$2:$A$501,$A14,'PO lines'!$U$2:$U$501,"&gt;=0"),""))</f>
      </c>
      <c r="I14" s="5">
        <f>IF($A14="","",IFERROR(AVERAGEIFS('PO lines'!$T$2:$T$501,'PO lines'!$A$2:$A$501,$A14),""))</f>
      </c>
      <c r="J14" s="5">
        <f t="array" ref="J14">IF($A14="","",IFERROR(STDEV(IF(('PO lines'!$A$2:$A$501=$A14)*ISNUMBER('PO lines'!$T$2:$T$501),'PO lines'!$T$2:$T$501)),""))</f>
      </c>
      <c r="K14" s="4">
        <f>IF($A14="","",IFERROR(COUNTIFS('PO lines'!$A$2:$A$501,$A14,'PO lines'!$V$2:$V$501,"&lt;="&amp;Settings!$B$15)/(COUNTIFS('PO lines'!$A$2:$A$501,$A14,'PO lines'!$V$2:$V$501,"&gt;=0")+COUNTIFS('PO lines'!$A$2:$A$501,$A14,'PO lines'!$V$2:$V$501,"none")),""))</f>
      </c>
      <c r="L14" s="5">
        <f t="array" ref="L14">IF($A14="","",IFERROR(MEDIAN(IF(('PO lines'!$A$2:$A$501=$A14)*ISNUMBER('PO lines'!$V$2:$V$501),'PO lines'!$V$2:$V$501)),""))</f>
      </c>
      <c r="M14" s="5">
        <f>IF($A14="","",IFERROR(AVERAGEIFS('PO lines'!$W$2:$W$501,'PO lines'!$A$2:$A$501,$A14),""))</f>
      </c>
      <c r="N14" s="5">
        <f t="array" ref="N14">IF($A14="","",IFERROR(STDEV(IF(('PO lines'!$A$2:$A$501=$A14)*ISNUMBER('PO lines'!$W$2:$W$501),'PO lines'!$W$2:$W$501)),""))</f>
      </c>
      <c r="O14" s="10">
        <f>IF(OR($A14="",M14="",N14=""),"",IFERROR(N14/M14,""))</f>
      </c>
      <c r="P14" s="5">
        <f>IF($A14="","",IF(Settings!$B$9&lt;&gt;100,"Weights must total 100",IFERROR(100*(Settings!$B$3*IF(ISNUMBER(D14),D14,0)+Settings!$B$4*IF(ISNUMBER(E14),E14,0)+Settings!$B$5*IF(ISNUMBER(F14),F14,0)+Settings!$B$6*IF(ISNUMBER(G14),G14,0)+Settings!$B$7*IF(ISNUMBER(H14),H14,0)+Settings!$B$8*IF(ISNUMBER(K14),K14,0))/(Settings!$B$3*ISNUMBER(D14)+Settings!$B$4*ISNUMBER(E14)+Settings!$B$5*ISNUMBER(F14)+Settings!$B$6*ISNUMBER(G14)+Settings!$B$7*ISNUMBER(H14)+Settings!$B$8*ISNUMBER(K14)),"")))</f>
      </c>
      <c r="Q14">
        <f>IF(OR($A14="",NOT(ISNUMBER(P14))),"",IF(P14&gt;=Settings!$B$21,"Preferred",IF(P14&gt;=Settings!$B$22,"Approved",IF(P14&gt;=Settings!$B$23,"Conditional","Review"))))</f>
      </c>
      <c r="R14">
        <f>IF($A14="","",IF(C14&lt;Settings!$B$17,"yes",""))</f>
      </c>
      <c r="S14">
        <f>IF($A14="","",SUMIFS('PO lines'!$Y$2:$Y$501,'PO lines'!$A$2:$A$501,$A14))</f>
      </c>
      <c r="T14">
        <f>IF($A14="","",COUNTIFS('PO lines'!$A$2:$A$501,$A14,'PO lines'!$K$2:$K$501,""))</f>
      </c>
    </row>
    <row r="15">
      <c r="A15" s="8"/>
      <c r="B15">
        <f>IF($A15="","",COUNTIF('PO lines'!$A$2:$A$501,$A15))</f>
      </c>
      <c r="C15">
        <f>IF($A15="","",SUMIFS('PO lines'!$N$2:$N$501,'PO lines'!$A$2:$A$501,$A15))</f>
      </c>
      <c r="D15" s="4">
        <f>IF($A15="","",IFERROR(SUMIFS('PO lines'!$P$2:$P$501,'PO lines'!$A$2:$A$501,$A15)/COUNTIFS('PO lines'!$A$2:$A$501,$A15,'PO lines'!$P$2:$P$501,"&gt;=0"),""))</f>
      </c>
      <c r="E15" s="4">
        <f>IF($A15="","",IFERROR(SUMIFS('PO lines'!$Q$2:$Q$501,'PO lines'!$A$2:$A$501,$A15)/COUNTIFS('PO lines'!$A$2:$A$501,$A15,'PO lines'!$Q$2:$Q$501,"&gt;=0"),""))</f>
      </c>
      <c r="F15" s="4">
        <f>IF($A15="","",IFERROR(SUMIFS('PO lines'!$R$2:$R$501,'PO lines'!$A$2:$A$501,$A15)/COUNTIFS('PO lines'!$A$2:$A$501,$A15,'PO lines'!$R$2:$R$501,"&gt;=0"),""))</f>
      </c>
      <c r="G15" s="4">
        <f>IF($A15="","",IFERROR(SUMIFS('PO lines'!$S$2:$S$501,'PO lines'!$A$2:$A$501,$A15)/COUNTIFS('PO lines'!$A$2:$A$501,$A15,'PO lines'!$S$2:$S$501,"&gt;=0"),""))</f>
      </c>
      <c r="H15" s="4">
        <f>IF($A15="","",IFERROR(SUMIFS('PO lines'!$U$2:$U$501,'PO lines'!$A$2:$A$501,$A15)/COUNTIFS('PO lines'!$A$2:$A$501,$A15,'PO lines'!$U$2:$U$501,"&gt;=0"),""))</f>
      </c>
      <c r="I15" s="5">
        <f>IF($A15="","",IFERROR(AVERAGEIFS('PO lines'!$T$2:$T$501,'PO lines'!$A$2:$A$501,$A15),""))</f>
      </c>
      <c r="J15" s="5">
        <f t="array" ref="J15">IF($A15="","",IFERROR(STDEV(IF(('PO lines'!$A$2:$A$501=$A15)*ISNUMBER('PO lines'!$T$2:$T$501),'PO lines'!$T$2:$T$501)),""))</f>
      </c>
      <c r="K15" s="4">
        <f>IF($A15="","",IFERROR(COUNTIFS('PO lines'!$A$2:$A$501,$A15,'PO lines'!$V$2:$V$501,"&lt;="&amp;Settings!$B$15)/(COUNTIFS('PO lines'!$A$2:$A$501,$A15,'PO lines'!$V$2:$V$501,"&gt;=0")+COUNTIFS('PO lines'!$A$2:$A$501,$A15,'PO lines'!$V$2:$V$501,"none")),""))</f>
      </c>
      <c r="L15" s="5">
        <f t="array" ref="L15">IF($A15="","",IFERROR(MEDIAN(IF(('PO lines'!$A$2:$A$501=$A15)*ISNUMBER('PO lines'!$V$2:$V$501),'PO lines'!$V$2:$V$501)),""))</f>
      </c>
      <c r="M15" s="5">
        <f>IF($A15="","",IFERROR(AVERAGEIFS('PO lines'!$W$2:$W$501,'PO lines'!$A$2:$A$501,$A15),""))</f>
      </c>
      <c r="N15" s="5">
        <f t="array" ref="N15">IF($A15="","",IFERROR(STDEV(IF(('PO lines'!$A$2:$A$501=$A15)*ISNUMBER('PO lines'!$W$2:$W$501),'PO lines'!$W$2:$W$501)),""))</f>
      </c>
      <c r="O15" s="10">
        <f>IF(OR($A15="",M15="",N15=""),"",IFERROR(N15/M15,""))</f>
      </c>
      <c r="P15" s="5">
        <f>IF($A15="","",IF(Settings!$B$9&lt;&gt;100,"Weights must total 100",IFERROR(100*(Settings!$B$3*IF(ISNUMBER(D15),D15,0)+Settings!$B$4*IF(ISNUMBER(E15),E15,0)+Settings!$B$5*IF(ISNUMBER(F15),F15,0)+Settings!$B$6*IF(ISNUMBER(G15),G15,0)+Settings!$B$7*IF(ISNUMBER(H15),H15,0)+Settings!$B$8*IF(ISNUMBER(K15),K15,0))/(Settings!$B$3*ISNUMBER(D15)+Settings!$B$4*ISNUMBER(E15)+Settings!$B$5*ISNUMBER(F15)+Settings!$B$6*ISNUMBER(G15)+Settings!$B$7*ISNUMBER(H15)+Settings!$B$8*ISNUMBER(K15)),"")))</f>
      </c>
      <c r="Q15">
        <f>IF(OR($A15="",NOT(ISNUMBER(P15))),"",IF(P15&gt;=Settings!$B$21,"Preferred",IF(P15&gt;=Settings!$B$22,"Approved",IF(P15&gt;=Settings!$B$23,"Conditional","Review"))))</f>
      </c>
      <c r="R15">
        <f>IF($A15="","",IF(C15&lt;Settings!$B$17,"yes",""))</f>
      </c>
      <c r="S15">
        <f>IF($A15="","",SUMIFS('PO lines'!$Y$2:$Y$501,'PO lines'!$A$2:$A$501,$A15))</f>
      </c>
      <c r="T15">
        <f>IF($A15="","",COUNTIFS('PO lines'!$A$2:$A$501,$A15,'PO lines'!$K$2:$K$501,""))</f>
      </c>
    </row>
    <row r="16">
      <c r="A16" s="8"/>
      <c r="B16">
        <f>IF($A16="","",COUNTIF('PO lines'!$A$2:$A$501,$A16))</f>
      </c>
      <c r="C16">
        <f>IF($A16="","",SUMIFS('PO lines'!$N$2:$N$501,'PO lines'!$A$2:$A$501,$A16))</f>
      </c>
      <c r="D16" s="4">
        <f>IF($A16="","",IFERROR(SUMIFS('PO lines'!$P$2:$P$501,'PO lines'!$A$2:$A$501,$A16)/COUNTIFS('PO lines'!$A$2:$A$501,$A16,'PO lines'!$P$2:$P$501,"&gt;=0"),""))</f>
      </c>
      <c r="E16" s="4">
        <f>IF($A16="","",IFERROR(SUMIFS('PO lines'!$Q$2:$Q$501,'PO lines'!$A$2:$A$501,$A16)/COUNTIFS('PO lines'!$A$2:$A$501,$A16,'PO lines'!$Q$2:$Q$501,"&gt;=0"),""))</f>
      </c>
      <c r="F16" s="4">
        <f>IF($A16="","",IFERROR(SUMIFS('PO lines'!$R$2:$R$501,'PO lines'!$A$2:$A$501,$A16)/COUNTIFS('PO lines'!$A$2:$A$501,$A16,'PO lines'!$R$2:$R$501,"&gt;=0"),""))</f>
      </c>
      <c r="G16" s="4">
        <f>IF($A16="","",IFERROR(SUMIFS('PO lines'!$S$2:$S$501,'PO lines'!$A$2:$A$501,$A16)/COUNTIFS('PO lines'!$A$2:$A$501,$A16,'PO lines'!$S$2:$S$501,"&gt;=0"),""))</f>
      </c>
      <c r="H16" s="4">
        <f>IF($A16="","",IFERROR(SUMIFS('PO lines'!$U$2:$U$501,'PO lines'!$A$2:$A$501,$A16)/COUNTIFS('PO lines'!$A$2:$A$501,$A16,'PO lines'!$U$2:$U$501,"&gt;=0"),""))</f>
      </c>
      <c r="I16" s="5">
        <f>IF($A16="","",IFERROR(AVERAGEIFS('PO lines'!$T$2:$T$501,'PO lines'!$A$2:$A$501,$A16),""))</f>
      </c>
      <c r="J16" s="5">
        <f t="array" ref="J16">IF($A16="","",IFERROR(STDEV(IF(('PO lines'!$A$2:$A$501=$A16)*ISNUMBER('PO lines'!$T$2:$T$501),'PO lines'!$T$2:$T$501)),""))</f>
      </c>
      <c r="K16" s="4">
        <f>IF($A16="","",IFERROR(COUNTIFS('PO lines'!$A$2:$A$501,$A16,'PO lines'!$V$2:$V$501,"&lt;="&amp;Settings!$B$15)/(COUNTIFS('PO lines'!$A$2:$A$501,$A16,'PO lines'!$V$2:$V$501,"&gt;=0")+COUNTIFS('PO lines'!$A$2:$A$501,$A16,'PO lines'!$V$2:$V$501,"none")),""))</f>
      </c>
      <c r="L16" s="5">
        <f t="array" ref="L16">IF($A16="","",IFERROR(MEDIAN(IF(('PO lines'!$A$2:$A$501=$A16)*ISNUMBER('PO lines'!$V$2:$V$501),'PO lines'!$V$2:$V$501)),""))</f>
      </c>
      <c r="M16" s="5">
        <f>IF($A16="","",IFERROR(AVERAGEIFS('PO lines'!$W$2:$W$501,'PO lines'!$A$2:$A$501,$A16),""))</f>
      </c>
      <c r="N16" s="5">
        <f t="array" ref="N16">IF($A16="","",IFERROR(STDEV(IF(('PO lines'!$A$2:$A$501=$A16)*ISNUMBER('PO lines'!$W$2:$W$501),'PO lines'!$W$2:$W$501)),""))</f>
      </c>
      <c r="O16" s="10">
        <f>IF(OR($A16="",M16="",N16=""),"",IFERROR(N16/M16,""))</f>
      </c>
      <c r="P16" s="5">
        <f>IF($A16="","",IF(Settings!$B$9&lt;&gt;100,"Weights must total 100",IFERROR(100*(Settings!$B$3*IF(ISNUMBER(D16),D16,0)+Settings!$B$4*IF(ISNUMBER(E16),E16,0)+Settings!$B$5*IF(ISNUMBER(F16),F16,0)+Settings!$B$6*IF(ISNUMBER(G16),G16,0)+Settings!$B$7*IF(ISNUMBER(H16),H16,0)+Settings!$B$8*IF(ISNUMBER(K16),K16,0))/(Settings!$B$3*ISNUMBER(D16)+Settings!$B$4*ISNUMBER(E16)+Settings!$B$5*ISNUMBER(F16)+Settings!$B$6*ISNUMBER(G16)+Settings!$B$7*ISNUMBER(H16)+Settings!$B$8*ISNUMBER(K16)),"")))</f>
      </c>
      <c r="Q16">
        <f>IF(OR($A16="",NOT(ISNUMBER(P16))),"",IF(P16&gt;=Settings!$B$21,"Preferred",IF(P16&gt;=Settings!$B$22,"Approved",IF(P16&gt;=Settings!$B$23,"Conditional","Review"))))</f>
      </c>
      <c r="R16">
        <f>IF($A16="","",IF(C16&lt;Settings!$B$17,"yes",""))</f>
      </c>
      <c r="S16">
        <f>IF($A16="","",SUMIFS('PO lines'!$Y$2:$Y$501,'PO lines'!$A$2:$A$501,$A16))</f>
      </c>
      <c r="T16">
        <f>IF($A16="","",COUNTIFS('PO lines'!$A$2:$A$501,$A16,'PO lines'!$K$2:$K$501,""))</f>
      </c>
    </row>
    <row r="17">
      <c r="A17" s="8"/>
      <c r="B17">
        <f>IF($A17="","",COUNTIF('PO lines'!$A$2:$A$501,$A17))</f>
      </c>
      <c r="C17">
        <f>IF($A17="","",SUMIFS('PO lines'!$N$2:$N$501,'PO lines'!$A$2:$A$501,$A17))</f>
      </c>
      <c r="D17" s="4">
        <f>IF($A17="","",IFERROR(SUMIFS('PO lines'!$P$2:$P$501,'PO lines'!$A$2:$A$501,$A17)/COUNTIFS('PO lines'!$A$2:$A$501,$A17,'PO lines'!$P$2:$P$501,"&gt;=0"),""))</f>
      </c>
      <c r="E17" s="4">
        <f>IF($A17="","",IFERROR(SUMIFS('PO lines'!$Q$2:$Q$501,'PO lines'!$A$2:$A$501,$A17)/COUNTIFS('PO lines'!$A$2:$A$501,$A17,'PO lines'!$Q$2:$Q$501,"&gt;=0"),""))</f>
      </c>
      <c r="F17" s="4">
        <f>IF($A17="","",IFERROR(SUMIFS('PO lines'!$R$2:$R$501,'PO lines'!$A$2:$A$501,$A17)/COUNTIFS('PO lines'!$A$2:$A$501,$A17,'PO lines'!$R$2:$R$501,"&gt;=0"),""))</f>
      </c>
      <c r="G17" s="4">
        <f>IF($A17="","",IFERROR(SUMIFS('PO lines'!$S$2:$S$501,'PO lines'!$A$2:$A$501,$A17)/COUNTIFS('PO lines'!$A$2:$A$501,$A17,'PO lines'!$S$2:$S$501,"&gt;=0"),""))</f>
      </c>
      <c r="H17" s="4">
        <f>IF($A17="","",IFERROR(SUMIFS('PO lines'!$U$2:$U$501,'PO lines'!$A$2:$A$501,$A17)/COUNTIFS('PO lines'!$A$2:$A$501,$A17,'PO lines'!$U$2:$U$501,"&gt;=0"),""))</f>
      </c>
      <c r="I17" s="5">
        <f>IF($A17="","",IFERROR(AVERAGEIFS('PO lines'!$T$2:$T$501,'PO lines'!$A$2:$A$501,$A17),""))</f>
      </c>
      <c r="J17" s="5">
        <f t="array" ref="J17">IF($A17="","",IFERROR(STDEV(IF(('PO lines'!$A$2:$A$501=$A17)*ISNUMBER('PO lines'!$T$2:$T$501),'PO lines'!$T$2:$T$501)),""))</f>
      </c>
      <c r="K17" s="4">
        <f>IF($A17="","",IFERROR(COUNTIFS('PO lines'!$A$2:$A$501,$A17,'PO lines'!$V$2:$V$501,"&lt;="&amp;Settings!$B$15)/(COUNTIFS('PO lines'!$A$2:$A$501,$A17,'PO lines'!$V$2:$V$501,"&gt;=0")+COUNTIFS('PO lines'!$A$2:$A$501,$A17,'PO lines'!$V$2:$V$501,"none")),""))</f>
      </c>
      <c r="L17" s="5">
        <f t="array" ref="L17">IF($A17="","",IFERROR(MEDIAN(IF(('PO lines'!$A$2:$A$501=$A17)*ISNUMBER('PO lines'!$V$2:$V$501),'PO lines'!$V$2:$V$501)),""))</f>
      </c>
      <c r="M17" s="5">
        <f>IF($A17="","",IFERROR(AVERAGEIFS('PO lines'!$W$2:$W$501,'PO lines'!$A$2:$A$501,$A17),""))</f>
      </c>
      <c r="N17" s="5">
        <f t="array" ref="N17">IF($A17="","",IFERROR(STDEV(IF(('PO lines'!$A$2:$A$501=$A17)*ISNUMBER('PO lines'!$W$2:$W$501),'PO lines'!$W$2:$W$501)),""))</f>
      </c>
      <c r="O17" s="10">
        <f>IF(OR($A17="",M17="",N17=""),"",IFERROR(N17/M17,""))</f>
      </c>
      <c r="P17" s="5">
        <f>IF($A17="","",IF(Settings!$B$9&lt;&gt;100,"Weights must total 100",IFERROR(100*(Settings!$B$3*IF(ISNUMBER(D17),D17,0)+Settings!$B$4*IF(ISNUMBER(E17),E17,0)+Settings!$B$5*IF(ISNUMBER(F17),F17,0)+Settings!$B$6*IF(ISNUMBER(G17),G17,0)+Settings!$B$7*IF(ISNUMBER(H17),H17,0)+Settings!$B$8*IF(ISNUMBER(K17),K17,0))/(Settings!$B$3*ISNUMBER(D17)+Settings!$B$4*ISNUMBER(E17)+Settings!$B$5*ISNUMBER(F17)+Settings!$B$6*ISNUMBER(G17)+Settings!$B$7*ISNUMBER(H17)+Settings!$B$8*ISNUMBER(K17)),"")))</f>
      </c>
      <c r="Q17">
        <f>IF(OR($A17="",NOT(ISNUMBER(P17))),"",IF(P17&gt;=Settings!$B$21,"Preferred",IF(P17&gt;=Settings!$B$22,"Approved",IF(P17&gt;=Settings!$B$23,"Conditional","Review"))))</f>
      </c>
      <c r="R17">
        <f>IF($A17="","",IF(C17&lt;Settings!$B$17,"yes",""))</f>
      </c>
      <c r="S17">
        <f>IF($A17="","",SUMIFS('PO lines'!$Y$2:$Y$501,'PO lines'!$A$2:$A$501,$A17))</f>
      </c>
      <c r="T17">
        <f>IF($A17="","",COUNTIFS('PO lines'!$A$2:$A$501,$A17,'PO lines'!$K$2:$K$501,""))</f>
      </c>
    </row>
    <row r="18">
      <c r="A18" s="8"/>
      <c r="B18">
        <f>IF($A18="","",COUNTIF('PO lines'!$A$2:$A$501,$A18))</f>
      </c>
      <c r="C18">
        <f>IF($A18="","",SUMIFS('PO lines'!$N$2:$N$501,'PO lines'!$A$2:$A$501,$A18))</f>
      </c>
      <c r="D18" s="4">
        <f>IF($A18="","",IFERROR(SUMIFS('PO lines'!$P$2:$P$501,'PO lines'!$A$2:$A$501,$A18)/COUNTIFS('PO lines'!$A$2:$A$501,$A18,'PO lines'!$P$2:$P$501,"&gt;=0"),""))</f>
      </c>
      <c r="E18" s="4">
        <f>IF($A18="","",IFERROR(SUMIFS('PO lines'!$Q$2:$Q$501,'PO lines'!$A$2:$A$501,$A18)/COUNTIFS('PO lines'!$A$2:$A$501,$A18,'PO lines'!$Q$2:$Q$501,"&gt;=0"),""))</f>
      </c>
      <c r="F18" s="4">
        <f>IF($A18="","",IFERROR(SUMIFS('PO lines'!$R$2:$R$501,'PO lines'!$A$2:$A$501,$A18)/COUNTIFS('PO lines'!$A$2:$A$501,$A18,'PO lines'!$R$2:$R$501,"&gt;=0"),""))</f>
      </c>
      <c r="G18" s="4">
        <f>IF($A18="","",IFERROR(SUMIFS('PO lines'!$S$2:$S$501,'PO lines'!$A$2:$A$501,$A18)/COUNTIFS('PO lines'!$A$2:$A$501,$A18,'PO lines'!$S$2:$S$501,"&gt;=0"),""))</f>
      </c>
      <c r="H18" s="4">
        <f>IF($A18="","",IFERROR(SUMIFS('PO lines'!$U$2:$U$501,'PO lines'!$A$2:$A$501,$A18)/COUNTIFS('PO lines'!$A$2:$A$501,$A18,'PO lines'!$U$2:$U$501,"&gt;=0"),""))</f>
      </c>
      <c r="I18" s="5">
        <f>IF($A18="","",IFERROR(AVERAGEIFS('PO lines'!$T$2:$T$501,'PO lines'!$A$2:$A$501,$A18),""))</f>
      </c>
      <c r="J18" s="5">
        <f t="array" ref="J18">IF($A18="","",IFERROR(STDEV(IF(('PO lines'!$A$2:$A$501=$A18)*ISNUMBER('PO lines'!$T$2:$T$501),'PO lines'!$T$2:$T$501)),""))</f>
      </c>
      <c r="K18" s="4">
        <f>IF($A18="","",IFERROR(COUNTIFS('PO lines'!$A$2:$A$501,$A18,'PO lines'!$V$2:$V$501,"&lt;="&amp;Settings!$B$15)/(COUNTIFS('PO lines'!$A$2:$A$501,$A18,'PO lines'!$V$2:$V$501,"&gt;=0")+COUNTIFS('PO lines'!$A$2:$A$501,$A18,'PO lines'!$V$2:$V$501,"none")),""))</f>
      </c>
      <c r="L18" s="5">
        <f t="array" ref="L18">IF($A18="","",IFERROR(MEDIAN(IF(('PO lines'!$A$2:$A$501=$A18)*ISNUMBER('PO lines'!$V$2:$V$501),'PO lines'!$V$2:$V$501)),""))</f>
      </c>
      <c r="M18" s="5">
        <f>IF($A18="","",IFERROR(AVERAGEIFS('PO lines'!$W$2:$W$501,'PO lines'!$A$2:$A$501,$A18),""))</f>
      </c>
      <c r="N18" s="5">
        <f t="array" ref="N18">IF($A18="","",IFERROR(STDEV(IF(('PO lines'!$A$2:$A$501=$A18)*ISNUMBER('PO lines'!$W$2:$W$501),'PO lines'!$W$2:$W$501)),""))</f>
      </c>
      <c r="O18" s="10">
        <f>IF(OR($A18="",M18="",N18=""),"",IFERROR(N18/M18,""))</f>
      </c>
      <c r="P18" s="5">
        <f>IF($A18="","",IF(Settings!$B$9&lt;&gt;100,"Weights must total 100",IFERROR(100*(Settings!$B$3*IF(ISNUMBER(D18),D18,0)+Settings!$B$4*IF(ISNUMBER(E18),E18,0)+Settings!$B$5*IF(ISNUMBER(F18),F18,0)+Settings!$B$6*IF(ISNUMBER(G18),G18,0)+Settings!$B$7*IF(ISNUMBER(H18),H18,0)+Settings!$B$8*IF(ISNUMBER(K18),K18,0))/(Settings!$B$3*ISNUMBER(D18)+Settings!$B$4*ISNUMBER(E18)+Settings!$B$5*ISNUMBER(F18)+Settings!$B$6*ISNUMBER(G18)+Settings!$B$7*ISNUMBER(H18)+Settings!$B$8*ISNUMBER(K18)),"")))</f>
      </c>
      <c r="Q18">
        <f>IF(OR($A18="",NOT(ISNUMBER(P18))),"",IF(P18&gt;=Settings!$B$21,"Preferred",IF(P18&gt;=Settings!$B$22,"Approved",IF(P18&gt;=Settings!$B$23,"Conditional","Review"))))</f>
      </c>
      <c r="R18">
        <f>IF($A18="","",IF(C18&lt;Settings!$B$17,"yes",""))</f>
      </c>
      <c r="S18">
        <f>IF($A18="","",SUMIFS('PO lines'!$Y$2:$Y$501,'PO lines'!$A$2:$A$501,$A18))</f>
      </c>
      <c r="T18">
        <f>IF($A18="","",COUNTIFS('PO lines'!$A$2:$A$501,$A18,'PO lines'!$K$2:$K$501,""))</f>
      </c>
    </row>
    <row r="19">
      <c r="A19" s="8"/>
      <c r="B19">
        <f>IF($A19="","",COUNTIF('PO lines'!$A$2:$A$501,$A19))</f>
      </c>
      <c r="C19">
        <f>IF($A19="","",SUMIFS('PO lines'!$N$2:$N$501,'PO lines'!$A$2:$A$501,$A19))</f>
      </c>
      <c r="D19" s="4">
        <f>IF($A19="","",IFERROR(SUMIFS('PO lines'!$P$2:$P$501,'PO lines'!$A$2:$A$501,$A19)/COUNTIFS('PO lines'!$A$2:$A$501,$A19,'PO lines'!$P$2:$P$501,"&gt;=0"),""))</f>
      </c>
      <c r="E19" s="4">
        <f>IF($A19="","",IFERROR(SUMIFS('PO lines'!$Q$2:$Q$501,'PO lines'!$A$2:$A$501,$A19)/COUNTIFS('PO lines'!$A$2:$A$501,$A19,'PO lines'!$Q$2:$Q$501,"&gt;=0"),""))</f>
      </c>
      <c r="F19" s="4">
        <f>IF($A19="","",IFERROR(SUMIFS('PO lines'!$R$2:$R$501,'PO lines'!$A$2:$A$501,$A19)/COUNTIFS('PO lines'!$A$2:$A$501,$A19,'PO lines'!$R$2:$R$501,"&gt;=0"),""))</f>
      </c>
      <c r="G19" s="4">
        <f>IF($A19="","",IFERROR(SUMIFS('PO lines'!$S$2:$S$501,'PO lines'!$A$2:$A$501,$A19)/COUNTIFS('PO lines'!$A$2:$A$501,$A19,'PO lines'!$S$2:$S$501,"&gt;=0"),""))</f>
      </c>
      <c r="H19" s="4">
        <f>IF($A19="","",IFERROR(SUMIFS('PO lines'!$U$2:$U$501,'PO lines'!$A$2:$A$501,$A19)/COUNTIFS('PO lines'!$A$2:$A$501,$A19,'PO lines'!$U$2:$U$501,"&gt;=0"),""))</f>
      </c>
      <c r="I19" s="5">
        <f>IF($A19="","",IFERROR(AVERAGEIFS('PO lines'!$T$2:$T$501,'PO lines'!$A$2:$A$501,$A19),""))</f>
      </c>
      <c r="J19" s="5">
        <f t="array" ref="J19">IF($A19="","",IFERROR(STDEV(IF(('PO lines'!$A$2:$A$501=$A19)*ISNUMBER('PO lines'!$T$2:$T$501),'PO lines'!$T$2:$T$501)),""))</f>
      </c>
      <c r="K19" s="4">
        <f>IF($A19="","",IFERROR(COUNTIFS('PO lines'!$A$2:$A$501,$A19,'PO lines'!$V$2:$V$501,"&lt;="&amp;Settings!$B$15)/(COUNTIFS('PO lines'!$A$2:$A$501,$A19,'PO lines'!$V$2:$V$501,"&gt;=0")+COUNTIFS('PO lines'!$A$2:$A$501,$A19,'PO lines'!$V$2:$V$501,"none")),""))</f>
      </c>
      <c r="L19" s="5">
        <f t="array" ref="L19">IF($A19="","",IFERROR(MEDIAN(IF(('PO lines'!$A$2:$A$501=$A19)*ISNUMBER('PO lines'!$V$2:$V$501),'PO lines'!$V$2:$V$501)),""))</f>
      </c>
      <c r="M19" s="5">
        <f>IF($A19="","",IFERROR(AVERAGEIFS('PO lines'!$W$2:$W$501,'PO lines'!$A$2:$A$501,$A19),""))</f>
      </c>
      <c r="N19" s="5">
        <f t="array" ref="N19">IF($A19="","",IFERROR(STDEV(IF(('PO lines'!$A$2:$A$501=$A19)*ISNUMBER('PO lines'!$W$2:$W$501),'PO lines'!$W$2:$W$501)),""))</f>
      </c>
      <c r="O19" s="10">
        <f>IF(OR($A19="",M19="",N19=""),"",IFERROR(N19/M19,""))</f>
      </c>
      <c r="P19" s="5">
        <f>IF($A19="","",IF(Settings!$B$9&lt;&gt;100,"Weights must total 100",IFERROR(100*(Settings!$B$3*IF(ISNUMBER(D19),D19,0)+Settings!$B$4*IF(ISNUMBER(E19),E19,0)+Settings!$B$5*IF(ISNUMBER(F19),F19,0)+Settings!$B$6*IF(ISNUMBER(G19),G19,0)+Settings!$B$7*IF(ISNUMBER(H19),H19,0)+Settings!$B$8*IF(ISNUMBER(K19),K19,0))/(Settings!$B$3*ISNUMBER(D19)+Settings!$B$4*ISNUMBER(E19)+Settings!$B$5*ISNUMBER(F19)+Settings!$B$6*ISNUMBER(G19)+Settings!$B$7*ISNUMBER(H19)+Settings!$B$8*ISNUMBER(K19)),"")))</f>
      </c>
      <c r="Q19">
        <f>IF(OR($A19="",NOT(ISNUMBER(P19))),"",IF(P19&gt;=Settings!$B$21,"Preferred",IF(P19&gt;=Settings!$B$22,"Approved",IF(P19&gt;=Settings!$B$23,"Conditional","Review"))))</f>
      </c>
      <c r="R19">
        <f>IF($A19="","",IF(C19&lt;Settings!$B$17,"yes",""))</f>
      </c>
      <c r="S19">
        <f>IF($A19="","",SUMIFS('PO lines'!$Y$2:$Y$501,'PO lines'!$A$2:$A$501,$A19))</f>
      </c>
      <c r="T19">
        <f>IF($A19="","",COUNTIFS('PO lines'!$A$2:$A$501,$A19,'PO lines'!$K$2:$K$501,""))</f>
      </c>
    </row>
    <row r="20">
      <c r="A20" s="8"/>
      <c r="B20">
        <f>IF($A20="","",COUNTIF('PO lines'!$A$2:$A$501,$A20))</f>
      </c>
      <c r="C20">
        <f>IF($A20="","",SUMIFS('PO lines'!$N$2:$N$501,'PO lines'!$A$2:$A$501,$A20))</f>
      </c>
      <c r="D20" s="4">
        <f>IF($A20="","",IFERROR(SUMIFS('PO lines'!$P$2:$P$501,'PO lines'!$A$2:$A$501,$A20)/COUNTIFS('PO lines'!$A$2:$A$501,$A20,'PO lines'!$P$2:$P$501,"&gt;=0"),""))</f>
      </c>
      <c r="E20" s="4">
        <f>IF($A20="","",IFERROR(SUMIFS('PO lines'!$Q$2:$Q$501,'PO lines'!$A$2:$A$501,$A20)/COUNTIFS('PO lines'!$A$2:$A$501,$A20,'PO lines'!$Q$2:$Q$501,"&gt;=0"),""))</f>
      </c>
      <c r="F20" s="4">
        <f>IF($A20="","",IFERROR(SUMIFS('PO lines'!$R$2:$R$501,'PO lines'!$A$2:$A$501,$A20)/COUNTIFS('PO lines'!$A$2:$A$501,$A20,'PO lines'!$R$2:$R$501,"&gt;=0"),""))</f>
      </c>
      <c r="G20" s="4">
        <f>IF($A20="","",IFERROR(SUMIFS('PO lines'!$S$2:$S$501,'PO lines'!$A$2:$A$501,$A20)/COUNTIFS('PO lines'!$A$2:$A$501,$A20,'PO lines'!$S$2:$S$501,"&gt;=0"),""))</f>
      </c>
      <c r="H20" s="4">
        <f>IF($A20="","",IFERROR(SUMIFS('PO lines'!$U$2:$U$501,'PO lines'!$A$2:$A$501,$A20)/COUNTIFS('PO lines'!$A$2:$A$501,$A20,'PO lines'!$U$2:$U$501,"&gt;=0"),""))</f>
      </c>
      <c r="I20" s="5">
        <f>IF($A20="","",IFERROR(AVERAGEIFS('PO lines'!$T$2:$T$501,'PO lines'!$A$2:$A$501,$A20),""))</f>
      </c>
      <c r="J20" s="5">
        <f t="array" ref="J20">IF($A20="","",IFERROR(STDEV(IF(('PO lines'!$A$2:$A$501=$A20)*ISNUMBER('PO lines'!$T$2:$T$501),'PO lines'!$T$2:$T$501)),""))</f>
      </c>
      <c r="K20" s="4">
        <f>IF($A20="","",IFERROR(COUNTIFS('PO lines'!$A$2:$A$501,$A20,'PO lines'!$V$2:$V$501,"&lt;="&amp;Settings!$B$15)/(COUNTIFS('PO lines'!$A$2:$A$501,$A20,'PO lines'!$V$2:$V$501,"&gt;=0")+COUNTIFS('PO lines'!$A$2:$A$501,$A20,'PO lines'!$V$2:$V$501,"none")),""))</f>
      </c>
      <c r="L20" s="5">
        <f t="array" ref="L20">IF($A20="","",IFERROR(MEDIAN(IF(('PO lines'!$A$2:$A$501=$A20)*ISNUMBER('PO lines'!$V$2:$V$501),'PO lines'!$V$2:$V$501)),""))</f>
      </c>
      <c r="M20" s="5">
        <f>IF($A20="","",IFERROR(AVERAGEIFS('PO lines'!$W$2:$W$501,'PO lines'!$A$2:$A$501,$A20),""))</f>
      </c>
      <c r="N20" s="5">
        <f t="array" ref="N20">IF($A20="","",IFERROR(STDEV(IF(('PO lines'!$A$2:$A$501=$A20)*ISNUMBER('PO lines'!$W$2:$W$501),'PO lines'!$W$2:$W$501)),""))</f>
      </c>
      <c r="O20" s="10">
        <f>IF(OR($A20="",M20="",N20=""),"",IFERROR(N20/M20,""))</f>
      </c>
      <c r="P20" s="5">
        <f>IF($A20="","",IF(Settings!$B$9&lt;&gt;100,"Weights must total 100",IFERROR(100*(Settings!$B$3*IF(ISNUMBER(D20),D20,0)+Settings!$B$4*IF(ISNUMBER(E20),E20,0)+Settings!$B$5*IF(ISNUMBER(F20),F20,0)+Settings!$B$6*IF(ISNUMBER(G20),G20,0)+Settings!$B$7*IF(ISNUMBER(H20),H20,0)+Settings!$B$8*IF(ISNUMBER(K20),K20,0))/(Settings!$B$3*ISNUMBER(D20)+Settings!$B$4*ISNUMBER(E20)+Settings!$B$5*ISNUMBER(F20)+Settings!$B$6*ISNUMBER(G20)+Settings!$B$7*ISNUMBER(H20)+Settings!$B$8*ISNUMBER(K20)),"")))</f>
      </c>
      <c r="Q20">
        <f>IF(OR($A20="",NOT(ISNUMBER(P20))),"",IF(P20&gt;=Settings!$B$21,"Preferred",IF(P20&gt;=Settings!$B$22,"Approved",IF(P20&gt;=Settings!$B$23,"Conditional","Review"))))</f>
      </c>
      <c r="R20">
        <f>IF($A20="","",IF(C20&lt;Settings!$B$17,"yes",""))</f>
      </c>
      <c r="S20">
        <f>IF($A20="","",SUMIFS('PO lines'!$Y$2:$Y$501,'PO lines'!$A$2:$A$501,$A20))</f>
      </c>
      <c r="T20">
        <f>IF($A20="","",COUNTIFS('PO lines'!$A$2:$A$501,$A20,'PO lines'!$K$2:$K$501,""))</f>
      </c>
    </row>
    <row r="21">
      <c r="A21" s="8"/>
      <c r="B21">
        <f>IF($A21="","",COUNTIF('PO lines'!$A$2:$A$501,$A21))</f>
      </c>
      <c r="C21">
        <f>IF($A21="","",SUMIFS('PO lines'!$N$2:$N$501,'PO lines'!$A$2:$A$501,$A21))</f>
      </c>
      <c r="D21" s="4">
        <f>IF($A21="","",IFERROR(SUMIFS('PO lines'!$P$2:$P$501,'PO lines'!$A$2:$A$501,$A21)/COUNTIFS('PO lines'!$A$2:$A$501,$A21,'PO lines'!$P$2:$P$501,"&gt;=0"),""))</f>
      </c>
      <c r="E21" s="4">
        <f>IF($A21="","",IFERROR(SUMIFS('PO lines'!$Q$2:$Q$501,'PO lines'!$A$2:$A$501,$A21)/COUNTIFS('PO lines'!$A$2:$A$501,$A21,'PO lines'!$Q$2:$Q$501,"&gt;=0"),""))</f>
      </c>
      <c r="F21" s="4">
        <f>IF($A21="","",IFERROR(SUMIFS('PO lines'!$R$2:$R$501,'PO lines'!$A$2:$A$501,$A21)/COUNTIFS('PO lines'!$A$2:$A$501,$A21,'PO lines'!$R$2:$R$501,"&gt;=0"),""))</f>
      </c>
      <c r="G21" s="4">
        <f>IF($A21="","",IFERROR(SUMIFS('PO lines'!$S$2:$S$501,'PO lines'!$A$2:$A$501,$A21)/COUNTIFS('PO lines'!$A$2:$A$501,$A21,'PO lines'!$S$2:$S$501,"&gt;=0"),""))</f>
      </c>
      <c r="H21" s="4">
        <f>IF($A21="","",IFERROR(SUMIFS('PO lines'!$U$2:$U$501,'PO lines'!$A$2:$A$501,$A21)/COUNTIFS('PO lines'!$A$2:$A$501,$A21,'PO lines'!$U$2:$U$501,"&gt;=0"),""))</f>
      </c>
      <c r="I21" s="5">
        <f>IF($A21="","",IFERROR(AVERAGEIFS('PO lines'!$T$2:$T$501,'PO lines'!$A$2:$A$501,$A21),""))</f>
      </c>
      <c r="J21" s="5">
        <f t="array" ref="J21">IF($A21="","",IFERROR(STDEV(IF(('PO lines'!$A$2:$A$501=$A21)*ISNUMBER('PO lines'!$T$2:$T$501),'PO lines'!$T$2:$T$501)),""))</f>
      </c>
      <c r="K21" s="4">
        <f>IF($A21="","",IFERROR(COUNTIFS('PO lines'!$A$2:$A$501,$A21,'PO lines'!$V$2:$V$501,"&lt;="&amp;Settings!$B$15)/(COUNTIFS('PO lines'!$A$2:$A$501,$A21,'PO lines'!$V$2:$V$501,"&gt;=0")+COUNTIFS('PO lines'!$A$2:$A$501,$A21,'PO lines'!$V$2:$V$501,"none")),""))</f>
      </c>
      <c r="L21" s="5">
        <f t="array" ref="L21">IF($A21="","",IFERROR(MEDIAN(IF(('PO lines'!$A$2:$A$501=$A21)*ISNUMBER('PO lines'!$V$2:$V$501),'PO lines'!$V$2:$V$501)),""))</f>
      </c>
      <c r="M21" s="5">
        <f>IF($A21="","",IFERROR(AVERAGEIFS('PO lines'!$W$2:$W$501,'PO lines'!$A$2:$A$501,$A21),""))</f>
      </c>
      <c r="N21" s="5">
        <f t="array" ref="N21">IF($A21="","",IFERROR(STDEV(IF(('PO lines'!$A$2:$A$501=$A21)*ISNUMBER('PO lines'!$W$2:$W$501),'PO lines'!$W$2:$W$501)),""))</f>
      </c>
      <c r="O21" s="10">
        <f>IF(OR($A21="",M21="",N21=""),"",IFERROR(N21/M21,""))</f>
      </c>
      <c r="P21" s="5">
        <f>IF($A21="","",IF(Settings!$B$9&lt;&gt;100,"Weights must total 100",IFERROR(100*(Settings!$B$3*IF(ISNUMBER(D21),D21,0)+Settings!$B$4*IF(ISNUMBER(E21),E21,0)+Settings!$B$5*IF(ISNUMBER(F21),F21,0)+Settings!$B$6*IF(ISNUMBER(G21),G21,0)+Settings!$B$7*IF(ISNUMBER(H21),H21,0)+Settings!$B$8*IF(ISNUMBER(K21),K21,0))/(Settings!$B$3*ISNUMBER(D21)+Settings!$B$4*ISNUMBER(E21)+Settings!$B$5*ISNUMBER(F21)+Settings!$B$6*ISNUMBER(G21)+Settings!$B$7*ISNUMBER(H21)+Settings!$B$8*ISNUMBER(K21)),"")))</f>
      </c>
      <c r="Q21">
        <f>IF(OR($A21="",NOT(ISNUMBER(P21))),"",IF(P21&gt;=Settings!$B$21,"Preferred",IF(P21&gt;=Settings!$B$22,"Approved",IF(P21&gt;=Settings!$B$23,"Conditional","Review"))))</f>
      </c>
      <c r="R21">
        <f>IF($A21="","",IF(C21&lt;Settings!$B$17,"yes",""))</f>
      </c>
      <c r="S21">
        <f>IF($A21="","",SUMIFS('PO lines'!$Y$2:$Y$501,'PO lines'!$A$2:$A$501,$A21))</f>
      </c>
      <c r="T21">
        <f>IF($A21="","",COUNTIFS('PO lines'!$A$2:$A$501,$A21,'PO lines'!$K$2:$K$501,""))</f>
      </c>
    </row>
    <row r="22">
      <c r="A22" s="8"/>
      <c r="B22">
        <f>IF($A22="","",COUNTIF('PO lines'!$A$2:$A$501,$A22))</f>
      </c>
      <c r="C22">
        <f>IF($A22="","",SUMIFS('PO lines'!$N$2:$N$501,'PO lines'!$A$2:$A$501,$A22))</f>
      </c>
      <c r="D22" s="4">
        <f>IF($A22="","",IFERROR(SUMIFS('PO lines'!$P$2:$P$501,'PO lines'!$A$2:$A$501,$A22)/COUNTIFS('PO lines'!$A$2:$A$501,$A22,'PO lines'!$P$2:$P$501,"&gt;=0"),""))</f>
      </c>
      <c r="E22" s="4">
        <f>IF($A22="","",IFERROR(SUMIFS('PO lines'!$Q$2:$Q$501,'PO lines'!$A$2:$A$501,$A22)/COUNTIFS('PO lines'!$A$2:$A$501,$A22,'PO lines'!$Q$2:$Q$501,"&gt;=0"),""))</f>
      </c>
      <c r="F22" s="4">
        <f>IF($A22="","",IFERROR(SUMIFS('PO lines'!$R$2:$R$501,'PO lines'!$A$2:$A$501,$A22)/COUNTIFS('PO lines'!$A$2:$A$501,$A22,'PO lines'!$R$2:$R$501,"&gt;=0"),""))</f>
      </c>
      <c r="G22" s="4">
        <f>IF($A22="","",IFERROR(SUMIFS('PO lines'!$S$2:$S$501,'PO lines'!$A$2:$A$501,$A22)/COUNTIFS('PO lines'!$A$2:$A$501,$A22,'PO lines'!$S$2:$S$501,"&gt;=0"),""))</f>
      </c>
      <c r="H22" s="4">
        <f>IF($A22="","",IFERROR(SUMIFS('PO lines'!$U$2:$U$501,'PO lines'!$A$2:$A$501,$A22)/COUNTIFS('PO lines'!$A$2:$A$501,$A22,'PO lines'!$U$2:$U$501,"&gt;=0"),""))</f>
      </c>
      <c r="I22" s="5">
        <f>IF($A22="","",IFERROR(AVERAGEIFS('PO lines'!$T$2:$T$501,'PO lines'!$A$2:$A$501,$A22),""))</f>
      </c>
      <c r="J22" s="5">
        <f t="array" ref="J22">IF($A22="","",IFERROR(STDEV(IF(('PO lines'!$A$2:$A$501=$A22)*ISNUMBER('PO lines'!$T$2:$T$501),'PO lines'!$T$2:$T$501)),""))</f>
      </c>
      <c r="K22" s="4">
        <f>IF($A22="","",IFERROR(COUNTIFS('PO lines'!$A$2:$A$501,$A22,'PO lines'!$V$2:$V$501,"&lt;="&amp;Settings!$B$15)/(COUNTIFS('PO lines'!$A$2:$A$501,$A22,'PO lines'!$V$2:$V$501,"&gt;=0")+COUNTIFS('PO lines'!$A$2:$A$501,$A22,'PO lines'!$V$2:$V$501,"none")),""))</f>
      </c>
      <c r="L22" s="5">
        <f t="array" ref="L22">IF($A22="","",IFERROR(MEDIAN(IF(('PO lines'!$A$2:$A$501=$A22)*ISNUMBER('PO lines'!$V$2:$V$501),'PO lines'!$V$2:$V$501)),""))</f>
      </c>
      <c r="M22" s="5">
        <f>IF($A22="","",IFERROR(AVERAGEIFS('PO lines'!$W$2:$W$501,'PO lines'!$A$2:$A$501,$A22),""))</f>
      </c>
      <c r="N22" s="5">
        <f t="array" ref="N22">IF($A22="","",IFERROR(STDEV(IF(('PO lines'!$A$2:$A$501=$A22)*ISNUMBER('PO lines'!$W$2:$W$501),'PO lines'!$W$2:$W$501)),""))</f>
      </c>
      <c r="O22" s="10">
        <f>IF(OR($A22="",M22="",N22=""),"",IFERROR(N22/M22,""))</f>
      </c>
      <c r="P22" s="5">
        <f>IF($A22="","",IF(Settings!$B$9&lt;&gt;100,"Weights must total 100",IFERROR(100*(Settings!$B$3*IF(ISNUMBER(D22),D22,0)+Settings!$B$4*IF(ISNUMBER(E22),E22,0)+Settings!$B$5*IF(ISNUMBER(F22),F22,0)+Settings!$B$6*IF(ISNUMBER(G22),G22,0)+Settings!$B$7*IF(ISNUMBER(H22),H22,0)+Settings!$B$8*IF(ISNUMBER(K22),K22,0))/(Settings!$B$3*ISNUMBER(D22)+Settings!$B$4*ISNUMBER(E22)+Settings!$B$5*ISNUMBER(F22)+Settings!$B$6*ISNUMBER(G22)+Settings!$B$7*ISNUMBER(H22)+Settings!$B$8*ISNUMBER(K22)),"")))</f>
      </c>
      <c r="Q22">
        <f>IF(OR($A22="",NOT(ISNUMBER(P22))),"",IF(P22&gt;=Settings!$B$21,"Preferred",IF(P22&gt;=Settings!$B$22,"Approved",IF(P22&gt;=Settings!$B$23,"Conditional","Review"))))</f>
      </c>
      <c r="R22">
        <f>IF($A22="","",IF(C22&lt;Settings!$B$17,"yes",""))</f>
      </c>
      <c r="S22">
        <f>IF($A22="","",SUMIFS('PO lines'!$Y$2:$Y$501,'PO lines'!$A$2:$A$501,$A22))</f>
      </c>
      <c r="T22">
        <f>IF($A22="","",COUNTIFS('PO lines'!$A$2:$A$501,$A22,'PO lines'!$K$2:$K$501,""))</f>
      </c>
    </row>
    <row r="23">
      <c r="A23" s="8"/>
      <c r="B23">
        <f>IF($A23="","",COUNTIF('PO lines'!$A$2:$A$501,$A23))</f>
      </c>
      <c r="C23">
        <f>IF($A23="","",SUMIFS('PO lines'!$N$2:$N$501,'PO lines'!$A$2:$A$501,$A23))</f>
      </c>
      <c r="D23" s="4">
        <f>IF($A23="","",IFERROR(SUMIFS('PO lines'!$P$2:$P$501,'PO lines'!$A$2:$A$501,$A23)/COUNTIFS('PO lines'!$A$2:$A$501,$A23,'PO lines'!$P$2:$P$501,"&gt;=0"),""))</f>
      </c>
      <c r="E23" s="4">
        <f>IF($A23="","",IFERROR(SUMIFS('PO lines'!$Q$2:$Q$501,'PO lines'!$A$2:$A$501,$A23)/COUNTIFS('PO lines'!$A$2:$A$501,$A23,'PO lines'!$Q$2:$Q$501,"&gt;=0"),""))</f>
      </c>
      <c r="F23" s="4">
        <f>IF($A23="","",IFERROR(SUMIFS('PO lines'!$R$2:$R$501,'PO lines'!$A$2:$A$501,$A23)/COUNTIFS('PO lines'!$A$2:$A$501,$A23,'PO lines'!$R$2:$R$501,"&gt;=0"),""))</f>
      </c>
      <c r="G23" s="4">
        <f>IF($A23="","",IFERROR(SUMIFS('PO lines'!$S$2:$S$501,'PO lines'!$A$2:$A$501,$A23)/COUNTIFS('PO lines'!$A$2:$A$501,$A23,'PO lines'!$S$2:$S$501,"&gt;=0"),""))</f>
      </c>
      <c r="H23" s="4">
        <f>IF($A23="","",IFERROR(SUMIFS('PO lines'!$U$2:$U$501,'PO lines'!$A$2:$A$501,$A23)/COUNTIFS('PO lines'!$A$2:$A$501,$A23,'PO lines'!$U$2:$U$501,"&gt;=0"),""))</f>
      </c>
      <c r="I23" s="5">
        <f>IF($A23="","",IFERROR(AVERAGEIFS('PO lines'!$T$2:$T$501,'PO lines'!$A$2:$A$501,$A23),""))</f>
      </c>
      <c r="J23" s="5">
        <f t="array" ref="J23">IF($A23="","",IFERROR(STDEV(IF(('PO lines'!$A$2:$A$501=$A23)*ISNUMBER('PO lines'!$T$2:$T$501),'PO lines'!$T$2:$T$501)),""))</f>
      </c>
      <c r="K23" s="4">
        <f>IF($A23="","",IFERROR(COUNTIFS('PO lines'!$A$2:$A$501,$A23,'PO lines'!$V$2:$V$501,"&lt;="&amp;Settings!$B$15)/(COUNTIFS('PO lines'!$A$2:$A$501,$A23,'PO lines'!$V$2:$V$501,"&gt;=0")+COUNTIFS('PO lines'!$A$2:$A$501,$A23,'PO lines'!$V$2:$V$501,"none")),""))</f>
      </c>
      <c r="L23" s="5">
        <f t="array" ref="L23">IF($A23="","",IFERROR(MEDIAN(IF(('PO lines'!$A$2:$A$501=$A23)*ISNUMBER('PO lines'!$V$2:$V$501),'PO lines'!$V$2:$V$501)),""))</f>
      </c>
      <c r="M23" s="5">
        <f>IF($A23="","",IFERROR(AVERAGEIFS('PO lines'!$W$2:$W$501,'PO lines'!$A$2:$A$501,$A23),""))</f>
      </c>
      <c r="N23" s="5">
        <f t="array" ref="N23">IF($A23="","",IFERROR(STDEV(IF(('PO lines'!$A$2:$A$501=$A23)*ISNUMBER('PO lines'!$W$2:$W$501),'PO lines'!$W$2:$W$501)),""))</f>
      </c>
      <c r="O23" s="10">
        <f>IF(OR($A23="",M23="",N23=""),"",IFERROR(N23/M23,""))</f>
      </c>
      <c r="P23" s="5">
        <f>IF($A23="","",IF(Settings!$B$9&lt;&gt;100,"Weights must total 100",IFERROR(100*(Settings!$B$3*IF(ISNUMBER(D23),D23,0)+Settings!$B$4*IF(ISNUMBER(E23),E23,0)+Settings!$B$5*IF(ISNUMBER(F23),F23,0)+Settings!$B$6*IF(ISNUMBER(G23),G23,0)+Settings!$B$7*IF(ISNUMBER(H23),H23,0)+Settings!$B$8*IF(ISNUMBER(K23),K23,0))/(Settings!$B$3*ISNUMBER(D23)+Settings!$B$4*ISNUMBER(E23)+Settings!$B$5*ISNUMBER(F23)+Settings!$B$6*ISNUMBER(G23)+Settings!$B$7*ISNUMBER(H23)+Settings!$B$8*ISNUMBER(K23)),"")))</f>
      </c>
      <c r="Q23">
        <f>IF(OR($A23="",NOT(ISNUMBER(P23))),"",IF(P23&gt;=Settings!$B$21,"Preferred",IF(P23&gt;=Settings!$B$22,"Approved",IF(P23&gt;=Settings!$B$23,"Conditional","Review"))))</f>
      </c>
      <c r="R23">
        <f>IF($A23="","",IF(C23&lt;Settings!$B$17,"yes",""))</f>
      </c>
      <c r="S23">
        <f>IF($A23="","",SUMIFS('PO lines'!$Y$2:$Y$501,'PO lines'!$A$2:$A$501,$A23))</f>
      </c>
      <c r="T23">
        <f>IF($A23="","",COUNTIFS('PO lines'!$A$2:$A$501,$A23,'PO lines'!$K$2:$K$501,""))</f>
      </c>
    </row>
    <row r="24">
      <c r="A24" s="8"/>
      <c r="B24">
        <f>IF($A24="","",COUNTIF('PO lines'!$A$2:$A$501,$A24))</f>
      </c>
      <c r="C24">
        <f>IF($A24="","",SUMIFS('PO lines'!$N$2:$N$501,'PO lines'!$A$2:$A$501,$A24))</f>
      </c>
      <c r="D24" s="4">
        <f>IF($A24="","",IFERROR(SUMIFS('PO lines'!$P$2:$P$501,'PO lines'!$A$2:$A$501,$A24)/COUNTIFS('PO lines'!$A$2:$A$501,$A24,'PO lines'!$P$2:$P$501,"&gt;=0"),""))</f>
      </c>
      <c r="E24" s="4">
        <f>IF($A24="","",IFERROR(SUMIFS('PO lines'!$Q$2:$Q$501,'PO lines'!$A$2:$A$501,$A24)/COUNTIFS('PO lines'!$A$2:$A$501,$A24,'PO lines'!$Q$2:$Q$501,"&gt;=0"),""))</f>
      </c>
      <c r="F24" s="4">
        <f>IF($A24="","",IFERROR(SUMIFS('PO lines'!$R$2:$R$501,'PO lines'!$A$2:$A$501,$A24)/COUNTIFS('PO lines'!$A$2:$A$501,$A24,'PO lines'!$R$2:$R$501,"&gt;=0"),""))</f>
      </c>
      <c r="G24" s="4">
        <f>IF($A24="","",IFERROR(SUMIFS('PO lines'!$S$2:$S$501,'PO lines'!$A$2:$A$501,$A24)/COUNTIFS('PO lines'!$A$2:$A$501,$A24,'PO lines'!$S$2:$S$501,"&gt;=0"),""))</f>
      </c>
      <c r="H24" s="4">
        <f>IF($A24="","",IFERROR(SUMIFS('PO lines'!$U$2:$U$501,'PO lines'!$A$2:$A$501,$A24)/COUNTIFS('PO lines'!$A$2:$A$501,$A24,'PO lines'!$U$2:$U$501,"&gt;=0"),""))</f>
      </c>
      <c r="I24" s="5">
        <f>IF($A24="","",IFERROR(AVERAGEIFS('PO lines'!$T$2:$T$501,'PO lines'!$A$2:$A$501,$A24),""))</f>
      </c>
      <c r="J24" s="5">
        <f t="array" ref="J24">IF($A24="","",IFERROR(STDEV(IF(('PO lines'!$A$2:$A$501=$A24)*ISNUMBER('PO lines'!$T$2:$T$501),'PO lines'!$T$2:$T$501)),""))</f>
      </c>
      <c r="K24" s="4">
        <f>IF($A24="","",IFERROR(COUNTIFS('PO lines'!$A$2:$A$501,$A24,'PO lines'!$V$2:$V$501,"&lt;="&amp;Settings!$B$15)/(COUNTIFS('PO lines'!$A$2:$A$501,$A24,'PO lines'!$V$2:$V$501,"&gt;=0")+COUNTIFS('PO lines'!$A$2:$A$501,$A24,'PO lines'!$V$2:$V$501,"none")),""))</f>
      </c>
      <c r="L24" s="5">
        <f t="array" ref="L24">IF($A24="","",IFERROR(MEDIAN(IF(('PO lines'!$A$2:$A$501=$A24)*ISNUMBER('PO lines'!$V$2:$V$501),'PO lines'!$V$2:$V$501)),""))</f>
      </c>
      <c r="M24" s="5">
        <f>IF($A24="","",IFERROR(AVERAGEIFS('PO lines'!$W$2:$W$501,'PO lines'!$A$2:$A$501,$A24),""))</f>
      </c>
      <c r="N24" s="5">
        <f t="array" ref="N24">IF($A24="","",IFERROR(STDEV(IF(('PO lines'!$A$2:$A$501=$A24)*ISNUMBER('PO lines'!$W$2:$W$501),'PO lines'!$W$2:$W$501)),""))</f>
      </c>
      <c r="O24" s="10">
        <f>IF(OR($A24="",M24="",N24=""),"",IFERROR(N24/M24,""))</f>
      </c>
      <c r="P24" s="5">
        <f>IF($A24="","",IF(Settings!$B$9&lt;&gt;100,"Weights must total 100",IFERROR(100*(Settings!$B$3*IF(ISNUMBER(D24),D24,0)+Settings!$B$4*IF(ISNUMBER(E24),E24,0)+Settings!$B$5*IF(ISNUMBER(F24),F24,0)+Settings!$B$6*IF(ISNUMBER(G24),G24,0)+Settings!$B$7*IF(ISNUMBER(H24),H24,0)+Settings!$B$8*IF(ISNUMBER(K24),K24,0))/(Settings!$B$3*ISNUMBER(D24)+Settings!$B$4*ISNUMBER(E24)+Settings!$B$5*ISNUMBER(F24)+Settings!$B$6*ISNUMBER(G24)+Settings!$B$7*ISNUMBER(H24)+Settings!$B$8*ISNUMBER(K24)),"")))</f>
      </c>
      <c r="Q24">
        <f>IF(OR($A24="",NOT(ISNUMBER(P24))),"",IF(P24&gt;=Settings!$B$21,"Preferred",IF(P24&gt;=Settings!$B$22,"Approved",IF(P24&gt;=Settings!$B$23,"Conditional","Review"))))</f>
      </c>
      <c r="R24">
        <f>IF($A24="","",IF(C24&lt;Settings!$B$17,"yes",""))</f>
      </c>
      <c r="S24">
        <f>IF($A24="","",SUMIFS('PO lines'!$Y$2:$Y$501,'PO lines'!$A$2:$A$501,$A24))</f>
      </c>
      <c r="T24">
        <f>IF($A24="","",COUNTIFS('PO lines'!$A$2:$A$501,$A24,'PO lines'!$K$2:$K$501,""))</f>
      </c>
    </row>
    <row r="25">
      <c r="A25" s="8"/>
      <c r="B25">
        <f>IF($A25="","",COUNTIF('PO lines'!$A$2:$A$501,$A25))</f>
      </c>
      <c r="C25">
        <f>IF($A25="","",SUMIFS('PO lines'!$N$2:$N$501,'PO lines'!$A$2:$A$501,$A25))</f>
      </c>
      <c r="D25" s="4">
        <f>IF($A25="","",IFERROR(SUMIFS('PO lines'!$P$2:$P$501,'PO lines'!$A$2:$A$501,$A25)/COUNTIFS('PO lines'!$A$2:$A$501,$A25,'PO lines'!$P$2:$P$501,"&gt;=0"),""))</f>
      </c>
      <c r="E25" s="4">
        <f>IF($A25="","",IFERROR(SUMIFS('PO lines'!$Q$2:$Q$501,'PO lines'!$A$2:$A$501,$A25)/COUNTIFS('PO lines'!$A$2:$A$501,$A25,'PO lines'!$Q$2:$Q$501,"&gt;=0"),""))</f>
      </c>
      <c r="F25" s="4">
        <f>IF($A25="","",IFERROR(SUMIFS('PO lines'!$R$2:$R$501,'PO lines'!$A$2:$A$501,$A25)/COUNTIFS('PO lines'!$A$2:$A$501,$A25,'PO lines'!$R$2:$R$501,"&gt;=0"),""))</f>
      </c>
      <c r="G25" s="4">
        <f>IF($A25="","",IFERROR(SUMIFS('PO lines'!$S$2:$S$501,'PO lines'!$A$2:$A$501,$A25)/COUNTIFS('PO lines'!$A$2:$A$501,$A25,'PO lines'!$S$2:$S$501,"&gt;=0"),""))</f>
      </c>
      <c r="H25" s="4">
        <f>IF($A25="","",IFERROR(SUMIFS('PO lines'!$U$2:$U$501,'PO lines'!$A$2:$A$501,$A25)/COUNTIFS('PO lines'!$A$2:$A$501,$A25,'PO lines'!$U$2:$U$501,"&gt;=0"),""))</f>
      </c>
      <c r="I25" s="5">
        <f>IF($A25="","",IFERROR(AVERAGEIFS('PO lines'!$T$2:$T$501,'PO lines'!$A$2:$A$501,$A25),""))</f>
      </c>
      <c r="J25" s="5">
        <f t="array" ref="J25">IF($A25="","",IFERROR(STDEV(IF(('PO lines'!$A$2:$A$501=$A25)*ISNUMBER('PO lines'!$T$2:$T$501),'PO lines'!$T$2:$T$501)),""))</f>
      </c>
      <c r="K25" s="4">
        <f>IF($A25="","",IFERROR(COUNTIFS('PO lines'!$A$2:$A$501,$A25,'PO lines'!$V$2:$V$501,"&lt;="&amp;Settings!$B$15)/(COUNTIFS('PO lines'!$A$2:$A$501,$A25,'PO lines'!$V$2:$V$501,"&gt;=0")+COUNTIFS('PO lines'!$A$2:$A$501,$A25,'PO lines'!$V$2:$V$501,"none")),""))</f>
      </c>
      <c r="L25" s="5">
        <f t="array" ref="L25">IF($A25="","",IFERROR(MEDIAN(IF(('PO lines'!$A$2:$A$501=$A25)*ISNUMBER('PO lines'!$V$2:$V$501),'PO lines'!$V$2:$V$501)),""))</f>
      </c>
      <c r="M25" s="5">
        <f>IF($A25="","",IFERROR(AVERAGEIFS('PO lines'!$W$2:$W$501,'PO lines'!$A$2:$A$501,$A25),""))</f>
      </c>
      <c r="N25" s="5">
        <f t="array" ref="N25">IF($A25="","",IFERROR(STDEV(IF(('PO lines'!$A$2:$A$501=$A25)*ISNUMBER('PO lines'!$W$2:$W$501),'PO lines'!$W$2:$W$501)),""))</f>
      </c>
      <c r="O25" s="10">
        <f>IF(OR($A25="",M25="",N25=""),"",IFERROR(N25/M25,""))</f>
      </c>
      <c r="P25" s="5">
        <f>IF($A25="","",IF(Settings!$B$9&lt;&gt;100,"Weights must total 100",IFERROR(100*(Settings!$B$3*IF(ISNUMBER(D25),D25,0)+Settings!$B$4*IF(ISNUMBER(E25),E25,0)+Settings!$B$5*IF(ISNUMBER(F25),F25,0)+Settings!$B$6*IF(ISNUMBER(G25),G25,0)+Settings!$B$7*IF(ISNUMBER(H25),H25,0)+Settings!$B$8*IF(ISNUMBER(K25),K25,0))/(Settings!$B$3*ISNUMBER(D25)+Settings!$B$4*ISNUMBER(E25)+Settings!$B$5*ISNUMBER(F25)+Settings!$B$6*ISNUMBER(G25)+Settings!$B$7*ISNUMBER(H25)+Settings!$B$8*ISNUMBER(K25)),"")))</f>
      </c>
      <c r="Q25">
        <f>IF(OR($A25="",NOT(ISNUMBER(P25))),"",IF(P25&gt;=Settings!$B$21,"Preferred",IF(P25&gt;=Settings!$B$22,"Approved",IF(P25&gt;=Settings!$B$23,"Conditional","Review"))))</f>
      </c>
      <c r="R25">
        <f>IF($A25="","",IF(C25&lt;Settings!$B$17,"yes",""))</f>
      </c>
      <c r="S25">
        <f>IF($A25="","",SUMIFS('PO lines'!$Y$2:$Y$501,'PO lines'!$A$2:$A$501,$A25))</f>
      </c>
      <c r="T25">
        <f>IF($A25="","",COUNTIFS('PO lines'!$A$2:$A$501,$A25,'PO lines'!$K$2:$K$501,""))</f>
      </c>
    </row>
    <row r="26">
      <c r="A26" s="8"/>
      <c r="B26">
        <f>IF($A26="","",COUNTIF('PO lines'!$A$2:$A$501,$A26))</f>
      </c>
      <c r="C26">
        <f>IF($A26="","",SUMIFS('PO lines'!$N$2:$N$501,'PO lines'!$A$2:$A$501,$A26))</f>
      </c>
      <c r="D26" s="4">
        <f>IF($A26="","",IFERROR(SUMIFS('PO lines'!$P$2:$P$501,'PO lines'!$A$2:$A$501,$A26)/COUNTIFS('PO lines'!$A$2:$A$501,$A26,'PO lines'!$P$2:$P$501,"&gt;=0"),""))</f>
      </c>
      <c r="E26" s="4">
        <f>IF($A26="","",IFERROR(SUMIFS('PO lines'!$Q$2:$Q$501,'PO lines'!$A$2:$A$501,$A26)/COUNTIFS('PO lines'!$A$2:$A$501,$A26,'PO lines'!$Q$2:$Q$501,"&gt;=0"),""))</f>
      </c>
      <c r="F26" s="4">
        <f>IF($A26="","",IFERROR(SUMIFS('PO lines'!$R$2:$R$501,'PO lines'!$A$2:$A$501,$A26)/COUNTIFS('PO lines'!$A$2:$A$501,$A26,'PO lines'!$R$2:$R$501,"&gt;=0"),""))</f>
      </c>
      <c r="G26" s="4">
        <f>IF($A26="","",IFERROR(SUMIFS('PO lines'!$S$2:$S$501,'PO lines'!$A$2:$A$501,$A26)/COUNTIFS('PO lines'!$A$2:$A$501,$A26,'PO lines'!$S$2:$S$501,"&gt;=0"),""))</f>
      </c>
      <c r="H26" s="4">
        <f>IF($A26="","",IFERROR(SUMIFS('PO lines'!$U$2:$U$501,'PO lines'!$A$2:$A$501,$A26)/COUNTIFS('PO lines'!$A$2:$A$501,$A26,'PO lines'!$U$2:$U$501,"&gt;=0"),""))</f>
      </c>
      <c r="I26" s="5">
        <f>IF($A26="","",IFERROR(AVERAGEIFS('PO lines'!$T$2:$T$501,'PO lines'!$A$2:$A$501,$A26),""))</f>
      </c>
      <c r="J26" s="5">
        <f t="array" ref="J26">IF($A26="","",IFERROR(STDEV(IF(('PO lines'!$A$2:$A$501=$A26)*ISNUMBER('PO lines'!$T$2:$T$501),'PO lines'!$T$2:$T$501)),""))</f>
      </c>
      <c r="K26" s="4">
        <f>IF($A26="","",IFERROR(COUNTIFS('PO lines'!$A$2:$A$501,$A26,'PO lines'!$V$2:$V$501,"&lt;="&amp;Settings!$B$15)/(COUNTIFS('PO lines'!$A$2:$A$501,$A26,'PO lines'!$V$2:$V$501,"&gt;=0")+COUNTIFS('PO lines'!$A$2:$A$501,$A26,'PO lines'!$V$2:$V$501,"none")),""))</f>
      </c>
      <c r="L26" s="5">
        <f t="array" ref="L26">IF($A26="","",IFERROR(MEDIAN(IF(('PO lines'!$A$2:$A$501=$A26)*ISNUMBER('PO lines'!$V$2:$V$501),'PO lines'!$V$2:$V$501)),""))</f>
      </c>
      <c r="M26" s="5">
        <f>IF($A26="","",IFERROR(AVERAGEIFS('PO lines'!$W$2:$W$501,'PO lines'!$A$2:$A$501,$A26),""))</f>
      </c>
      <c r="N26" s="5">
        <f t="array" ref="N26">IF($A26="","",IFERROR(STDEV(IF(('PO lines'!$A$2:$A$501=$A26)*ISNUMBER('PO lines'!$W$2:$W$501),'PO lines'!$W$2:$W$501)),""))</f>
      </c>
      <c r="O26" s="10">
        <f>IF(OR($A26="",M26="",N26=""),"",IFERROR(N26/M26,""))</f>
      </c>
      <c r="P26" s="5">
        <f>IF($A26="","",IF(Settings!$B$9&lt;&gt;100,"Weights must total 100",IFERROR(100*(Settings!$B$3*IF(ISNUMBER(D26),D26,0)+Settings!$B$4*IF(ISNUMBER(E26),E26,0)+Settings!$B$5*IF(ISNUMBER(F26),F26,0)+Settings!$B$6*IF(ISNUMBER(G26),G26,0)+Settings!$B$7*IF(ISNUMBER(H26),H26,0)+Settings!$B$8*IF(ISNUMBER(K26),K26,0))/(Settings!$B$3*ISNUMBER(D26)+Settings!$B$4*ISNUMBER(E26)+Settings!$B$5*ISNUMBER(F26)+Settings!$B$6*ISNUMBER(G26)+Settings!$B$7*ISNUMBER(H26)+Settings!$B$8*ISNUMBER(K26)),"")))</f>
      </c>
      <c r="Q26">
        <f>IF(OR($A26="",NOT(ISNUMBER(P26))),"",IF(P26&gt;=Settings!$B$21,"Preferred",IF(P26&gt;=Settings!$B$22,"Approved",IF(P26&gt;=Settings!$B$23,"Conditional","Review"))))</f>
      </c>
      <c r="R26">
        <f>IF($A26="","",IF(C26&lt;Settings!$B$17,"yes",""))</f>
      </c>
      <c r="S26">
        <f>IF($A26="","",SUMIFS('PO lines'!$Y$2:$Y$501,'PO lines'!$A$2:$A$501,$A26))</f>
      </c>
      <c r="T26">
        <f>IF($A26="","",COUNTIFS('PO lines'!$A$2:$A$501,$A26,'PO lines'!$K$2:$K$501,""))</f>
      </c>
    </row>
    <row r="27">
      <c r="A27" s="8"/>
      <c r="B27">
        <f>IF($A27="","",COUNTIF('PO lines'!$A$2:$A$501,$A27))</f>
      </c>
      <c r="C27">
        <f>IF($A27="","",SUMIFS('PO lines'!$N$2:$N$501,'PO lines'!$A$2:$A$501,$A27))</f>
      </c>
      <c r="D27" s="4">
        <f>IF($A27="","",IFERROR(SUMIFS('PO lines'!$P$2:$P$501,'PO lines'!$A$2:$A$501,$A27)/COUNTIFS('PO lines'!$A$2:$A$501,$A27,'PO lines'!$P$2:$P$501,"&gt;=0"),""))</f>
      </c>
      <c r="E27" s="4">
        <f>IF($A27="","",IFERROR(SUMIFS('PO lines'!$Q$2:$Q$501,'PO lines'!$A$2:$A$501,$A27)/COUNTIFS('PO lines'!$A$2:$A$501,$A27,'PO lines'!$Q$2:$Q$501,"&gt;=0"),""))</f>
      </c>
      <c r="F27" s="4">
        <f>IF($A27="","",IFERROR(SUMIFS('PO lines'!$R$2:$R$501,'PO lines'!$A$2:$A$501,$A27)/COUNTIFS('PO lines'!$A$2:$A$501,$A27,'PO lines'!$R$2:$R$501,"&gt;=0"),""))</f>
      </c>
      <c r="G27" s="4">
        <f>IF($A27="","",IFERROR(SUMIFS('PO lines'!$S$2:$S$501,'PO lines'!$A$2:$A$501,$A27)/COUNTIFS('PO lines'!$A$2:$A$501,$A27,'PO lines'!$S$2:$S$501,"&gt;=0"),""))</f>
      </c>
      <c r="H27" s="4">
        <f>IF($A27="","",IFERROR(SUMIFS('PO lines'!$U$2:$U$501,'PO lines'!$A$2:$A$501,$A27)/COUNTIFS('PO lines'!$A$2:$A$501,$A27,'PO lines'!$U$2:$U$501,"&gt;=0"),""))</f>
      </c>
      <c r="I27" s="5">
        <f>IF($A27="","",IFERROR(AVERAGEIFS('PO lines'!$T$2:$T$501,'PO lines'!$A$2:$A$501,$A27),""))</f>
      </c>
      <c r="J27" s="5">
        <f t="array" ref="J27">IF($A27="","",IFERROR(STDEV(IF(('PO lines'!$A$2:$A$501=$A27)*ISNUMBER('PO lines'!$T$2:$T$501),'PO lines'!$T$2:$T$501)),""))</f>
      </c>
      <c r="K27" s="4">
        <f>IF($A27="","",IFERROR(COUNTIFS('PO lines'!$A$2:$A$501,$A27,'PO lines'!$V$2:$V$501,"&lt;="&amp;Settings!$B$15)/(COUNTIFS('PO lines'!$A$2:$A$501,$A27,'PO lines'!$V$2:$V$501,"&gt;=0")+COUNTIFS('PO lines'!$A$2:$A$501,$A27,'PO lines'!$V$2:$V$501,"none")),""))</f>
      </c>
      <c r="L27" s="5">
        <f t="array" ref="L27">IF($A27="","",IFERROR(MEDIAN(IF(('PO lines'!$A$2:$A$501=$A27)*ISNUMBER('PO lines'!$V$2:$V$501),'PO lines'!$V$2:$V$501)),""))</f>
      </c>
      <c r="M27" s="5">
        <f>IF($A27="","",IFERROR(AVERAGEIFS('PO lines'!$W$2:$W$501,'PO lines'!$A$2:$A$501,$A27),""))</f>
      </c>
      <c r="N27" s="5">
        <f t="array" ref="N27">IF($A27="","",IFERROR(STDEV(IF(('PO lines'!$A$2:$A$501=$A27)*ISNUMBER('PO lines'!$W$2:$W$501),'PO lines'!$W$2:$W$501)),""))</f>
      </c>
      <c r="O27" s="10">
        <f>IF(OR($A27="",M27="",N27=""),"",IFERROR(N27/M27,""))</f>
      </c>
      <c r="P27" s="5">
        <f>IF($A27="","",IF(Settings!$B$9&lt;&gt;100,"Weights must total 100",IFERROR(100*(Settings!$B$3*IF(ISNUMBER(D27),D27,0)+Settings!$B$4*IF(ISNUMBER(E27),E27,0)+Settings!$B$5*IF(ISNUMBER(F27),F27,0)+Settings!$B$6*IF(ISNUMBER(G27),G27,0)+Settings!$B$7*IF(ISNUMBER(H27),H27,0)+Settings!$B$8*IF(ISNUMBER(K27),K27,0))/(Settings!$B$3*ISNUMBER(D27)+Settings!$B$4*ISNUMBER(E27)+Settings!$B$5*ISNUMBER(F27)+Settings!$B$6*ISNUMBER(G27)+Settings!$B$7*ISNUMBER(H27)+Settings!$B$8*ISNUMBER(K27)),"")))</f>
      </c>
      <c r="Q27">
        <f>IF(OR($A27="",NOT(ISNUMBER(P27))),"",IF(P27&gt;=Settings!$B$21,"Preferred",IF(P27&gt;=Settings!$B$22,"Approved",IF(P27&gt;=Settings!$B$23,"Conditional","Review"))))</f>
      </c>
      <c r="R27">
        <f>IF($A27="","",IF(C27&lt;Settings!$B$17,"yes",""))</f>
      </c>
      <c r="S27">
        <f>IF($A27="","",SUMIFS('PO lines'!$Y$2:$Y$501,'PO lines'!$A$2:$A$501,$A27))</f>
      </c>
      <c r="T27">
        <f>IF($A27="","",COUNTIFS('PO lines'!$A$2:$A$501,$A27,'PO lines'!$K$2:$K$501,""))</f>
      </c>
    </row>
    <row r="28">
      <c r="A28" s="8"/>
      <c r="B28">
        <f>IF($A28="","",COUNTIF('PO lines'!$A$2:$A$501,$A28))</f>
      </c>
      <c r="C28">
        <f>IF($A28="","",SUMIFS('PO lines'!$N$2:$N$501,'PO lines'!$A$2:$A$501,$A28))</f>
      </c>
      <c r="D28" s="4">
        <f>IF($A28="","",IFERROR(SUMIFS('PO lines'!$P$2:$P$501,'PO lines'!$A$2:$A$501,$A28)/COUNTIFS('PO lines'!$A$2:$A$501,$A28,'PO lines'!$P$2:$P$501,"&gt;=0"),""))</f>
      </c>
      <c r="E28" s="4">
        <f>IF($A28="","",IFERROR(SUMIFS('PO lines'!$Q$2:$Q$501,'PO lines'!$A$2:$A$501,$A28)/COUNTIFS('PO lines'!$A$2:$A$501,$A28,'PO lines'!$Q$2:$Q$501,"&gt;=0"),""))</f>
      </c>
      <c r="F28" s="4">
        <f>IF($A28="","",IFERROR(SUMIFS('PO lines'!$R$2:$R$501,'PO lines'!$A$2:$A$501,$A28)/COUNTIFS('PO lines'!$A$2:$A$501,$A28,'PO lines'!$R$2:$R$501,"&gt;=0"),""))</f>
      </c>
      <c r="G28" s="4">
        <f>IF($A28="","",IFERROR(SUMIFS('PO lines'!$S$2:$S$501,'PO lines'!$A$2:$A$501,$A28)/COUNTIFS('PO lines'!$A$2:$A$501,$A28,'PO lines'!$S$2:$S$501,"&gt;=0"),""))</f>
      </c>
      <c r="H28" s="4">
        <f>IF($A28="","",IFERROR(SUMIFS('PO lines'!$U$2:$U$501,'PO lines'!$A$2:$A$501,$A28)/COUNTIFS('PO lines'!$A$2:$A$501,$A28,'PO lines'!$U$2:$U$501,"&gt;=0"),""))</f>
      </c>
      <c r="I28" s="5">
        <f>IF($A28="","",IFERROR(AVERAGEIFS('PO lines'!$T$2:$T$501,'PO lines'!$A$2:$A$501,$A28),""))</f>
      </c>
      <c r="J28" s="5">
        <f t="array" ref="J28">IF($A28="","",IFERROR(STDEV(IF(('PO lines'!$A$2:$A$501=$A28)*ISNUMBER('PO lines'!$T$2:$T$501),'PO lines'!$T$2:$T$501)),""))</f>
      </c>
      <c r="K28" s="4">
        <f>IF($A28="","",IFERROR(COUNTIFS('PO lines'!$A$2:$A$501,$A28,'PO lines'!$V$2:$V$501,"&lt;="&amp;Settings!$B$15)/(COUNTIFS('PO lines'!$A$2:$A$501,$A28,'PO lines'!$V$2:$V$501,"&gt;=0")+COUNTIFS('PO lines'!$A$2:$A$501,$A28,'PO lines'!$V$2:$V$501,"none")),""))</f>
      </c>
      <c r="L28" s="5">
        <f t="array" ref="L28">IF($A28="","",IFERROR(MEDIAN(IF(('PO lines'!$A$2:$A$501=$A28)*ISNUMBER('PO lines'!$V$2:$V$501),'PO lines'!$V$2:$V$501)),""))</f>
      </c>
      <c r="M28" s="5">
        <f>IF($A28="","",IFERROR(AVERAGEIFS('PO lines'!$W$2:$W$501,'PO lines'!$A$2:$A$501,$A28),""))</f>
      </c>
      <c r="N28" s="5">
        <f t="array" ref="N28">IF($A28="","",IFERROR(STDEV(IF(('PO lines'!$A$2:$A$501=$A28)*ISNUMBER('PO lines'!$W$2:$W$501),'PO lines'!$W$2:$W$501)),""))</f>
      </c>
      <c r="O28" s="10">
        <f>IF(OR($A28="",M28="",N28=""),"",IFERROR(N28/M28,""))</f>
      </c>
      <c r="P28" s="5">
        <f>IF($A28="","",IF(Settings!$B$9&lt;&gt;100,"Weights must total 100",IFERROR(100*(Settings!$B$3*IF(ISNUMBER(D28),D28,0)+Settings!$B$4*IF(ISNUMBER(E28),E28,0)+Settings!$B$5*IF(ISNUMBER(F28),F28,0)+Settings!$B$6*IF(ISNUMBER(G28),G28,0)+Settings!$B$7*IF(ISNUMBER(H28),H28,0)+Settings!$B$8*IF(ISNUMBER(K28),K28,0))/(Settings!$B$3*ISNUMBER(D28)+Settings!$B$4*ISNUMBER(E28)+Settings!$B$5*ISNUMBER(F28)+Settings!$B$6*ISNUMBER(G28)+Settings!$B$7*ISNUMBER(H28)+Settings!$B$8*ISNUMBER(K28)),"")))</f>
      </c>
      <c r="Q28">
        <f>IF(OR($A28="",NOT(ISNUMBER(P28))),"",IF(P28&gt;=Settings!$B$21,"Preferred",IF(P28&gt;=Settings!$B$22,"Approved",IF(P28&gt;=Settings!$B$23,"Conditional","Review"))))</f>
      </c>
      <c r="R28">
        <f>IF($A28="","",IF(C28&lt;Settings!$B$17,"yes",""))</f>
      </c>
      <c r="S28">
        <f>IF($A28="","",SUMIFS('PO lines'!$Y$2:$Y$501,'PO lines'!$A$2:$A$501,$A28))</f>
      </c>
      <c r="T28">
        <f>IF($A28="","",COUNTIFS('PO lines'!$A$2:$A$501,$A28,'PO lines'!$K$2:$K$501,""))</f>
      </c>
    </row>
    <row r="29">
      <c r="A29" s="8"/>
      <c r="B29">
        <f>IF($A29="","",COUNTIF('PO lines'!$A$2:$A$501,$A29))</f>
      </c>
      <c r="C29">
        <f>IF($A29="","",SUMIFS('PO lines'!$N$2:$N$501,'PO lines'!$A$2:$A$501,$A29))</f>
      </c>
      <c r="D29" s="4">
        <f>IF($A29="","",IFERROR(SUMIFS('PO lines'!$P$2:$P$501,'PO lines'!$A$2:$A$501,$A29)/COUNTIFS('PO lines'!$A$2:$A$501,$A29,'PO lines'!$P$2:$P$501,"&gt;=0"),""))</f>
      </c>
      <c r="E29" s="4">
        <f>IF($A29="","",IFERROR(SUMIFS('PO lines'!$Q$2:$Q$501,'PO lines'!$A$2:$A$501,$A29)/COUNTIFS('PO lines'!$A$2:$A$501,$A29,'PO lines'!$Q$2:$Q$501,"&gt;=0"),""))</f>
      </c>
      <c r="F29" s="4">
        <f>IF($A29="","",IFERROR(SUMIFS('PO lines'!$R$2:$R$501,'PO lines'!$A$2:$A$501,$A29)/COUNTIFS('PO lines'!$A$2:$A$501,$A29,'PO lines'!$R$2:$R$501,"&gt;=0"),""))</f>
      </c>
      <c r="G29" s="4">
        <f>IF($A29="","",IFERROR(SUMIFS('PO lines'!$S$2:$S$501,'PO lines'!$A$2:$A$501,$A29)/COUNTIFS('PO lines'!$A$2:$A$501,$A29,'PO lines'!$S$2:$S$501,"&gt;=0"),""))</f>
      </c>
      <c r="H29" s="4">
        <f>IF($A29="","",IFERROR(SUMIFS('PO lines'!$U$2:$U$501,'PO lines'!$A$2:$A$501,$A29)/COUNTIFS('PO lines'!$A$2:$A$501,$A29,'PO lines'!$U$2:$U$501,"&gt;=0"),""))</f>
      </c>
      <c r="I29" s="5">
        <f>IF($A29="","",IFERROR(AVERAGEIFS('PO lines'!$T$2:$T$501,'PO lines'!$A$2:$A$501,$A29),""))</f>
      </c>
      <c r="J29" s="5">
        <f t="array" ref="J29">IF($A29="","",IFERROR(STDEV(IF(('PO lines'!$A$2:$A$501=$A29)*ISNUMBER('PO lines'!$T$2:$T$501),'PO lines'!$T$2:$T$501)),""))</f>
      </c>
      <c r="K29" s="4">
        <f>IF($A29="","",IFERROR(COUNTIFS('PO lines'!$A$2:$A$501,$A29,'PO lines'!$V$2:$V$501,"&lt;="&amp;Settings!$B$15)/(COUNTIFS('PO lines'!$A$2:$A$501,$A29,'PO lines'!$V$2:$V$501,"&gt;=0")+COUNTIFS('PO lines'!$A$2:$A$501,$A29,'PO lines'!$V$2:$V$501,"none")),""))</f>
      </c>
      <c r="L29" s="5">
        <f t="array" ref="L29">IF($A29="","",IFERROR(MEDIAN(IF(('PO lines'!$A$2:$A$501=$A29)*ISNUMBER('PO lines'!$V$2:$V$501),'PO lines'!$V$2:$V$501)),""))</f>
      </c>
      <c r="M29" s="5">
        <f>IF($A29="","",IFERROR(AVERAGEIFS('PO lines'!$W$2:$W$501,'PO lines'!$A$2:$A$501,$A29),""))</f>
      </c>
      <c r="N29" s="5">
        <f t="array" ref="N29">IF($A29="","",IFERROR(STDEV(IF(('PO lines'!$A$2:$A$501=$A29)*ISNUMBER('PO lines'!$W$2:$W$501),'PO lines'!$W$2:$W$501)),""))</f>
      </c>
      <c r="O29" s="10">
        <f>IF(OR($A29="",M29="",N29=""),"",IFERROR(N29/M29,""))</f>
      </c>
      <c r="P29" s="5">
        <f>IF($A29="","",IF(Settings!$B$9&lt;&gt;100,"Weights must total 100",IFERROR(100*(Settings!$B$3*IF(ISNUMBER(D29),D29,0)+Settings!$B$4*IF(ISNUMBER(E29),E29,0)+Settings!$B$5*IF(ISNUMBER(F29),F29,0)+Settings!$B$6*IF(ISNUMBER(G29),G29,0)+Settings!$B$7*IF(ISNUMBER(H29),H29,0)+Settings!$B$8*IF(ISNUMBER(K29),K29,0))/(Settings!$B$3*ISNUMBER(D29)+Settings!$B$4*ISNUMBER(E29)+Settings!$B$5*ISNUMBER(F29)+Settings!$B$6*ISNUMBER(G29)+Settings!$B$7*ISNUMBER(H29)+Settings!$B$8*ISNUMBER(K29)),"")))</f>
      </c>
      <c r="Q29">
        <f>IF(OR($A29="",NOT(ISNUMBER(P29))),"",IF(P29&gt;=Settings!$B$21,"Preferred",IF(P29&gt;=Settings!$B$22,"Approved",IF(P29&gt;=Settings!$B$23,"Conditional","Review"))))</f>
      </c>
      <c r="R29">
        <f>IF($A29="","",IF(C29&lt;Settings!$B$17,"yes",""))</f>
      </c>
      <c r="S29">
        <f>IF($A29="","",SUMIFS('PO lines'!$Y$2:$Y$501,'PO lines'!$A$2:$A$501,$A29))</f>
      </c>
      <c r="T29">
        <f>IF($A29="","",COUNTIFS('PO lines'!$A$2:$A$501,$A29,'PO lines'!$K$2:$K$501,""))</f>
      </c>
    </row>
    <row r="30">
      <c r="A30" s="8"/>
      <c r="B30">
        <f>IF($A30="","",COUNTIF('PO lines'!$A$2:$A$501,$A30))</f>
      </c>
      <c r="C30">
        <f>IF($A30="","",SUMIFS('PO lines'!$N$2:$N$501,'PO lines'!$A$2:$A$501,$A30))</f>
      </c>
      <c r="D30" s="4">
        <f>IF($A30="","",IFERROR(SUMIFS('PO lines'!$P$2:$P$501,'PO lines'!$A$2:$A$501,$A30)/COUNTIFS('PO lines'!$A$2:$A$501,$A30,'PO lines'!$P$2:$P$501,"&gt;=0"),""))</f>
      </c>
      <c r="E30" s="4">
        <f>IF($A30="","",IFERROR(SUMIFS('PO lines'!$Q$2:$Q$501,'PO lines'!$A$2:$A$501,$A30)/COUNTIFS('PO lines'!$A$2:$A$501,$A30,'PO lines'!$Q$2:$Q$501,"&gt;=0"),""))</f>
      </c>
      <c r="F30" s="4">
        <f>IF($A30="","",IFERROR(SUMIFS('PO lines'!$R$2:$R$501,'PO lines'!$A$2:$A$501,$A30)/COUNTIFS('PO lines'!$A$2:$A$501,$A30,'PO lines'!$R$2:$R$501,"&gt;=0"),""))</f>
      </c>
      <c r="G30" s="4">
        <f>IF($A30="","",IFERROR(SUMIFS('PO lines'!$S$2:$S$501,'PO lines'!$A$2:$A$501,$A30)/COUNTIFS('PO lines'!$A$2:$A$501,$A30,'PO lines'!$S$2:$S$501,"&gt;=0"),""))</f>
      </c>
      <c r="H30" s="4">
        <f>IF($A30="","",IFERROR(SUMIFS('PO lines'!$U$2:$U$501,'PO lines'!$A$2:$A$501,$A30)/COUNTIFS('PO lines'!$A$2:$A$501,$A30,'PO lines'!$U$2:$U$501,"&gt;=0"),""))</f>
      </c>
      <c r="I30" s="5">
        <f>IF($A30="","",IFERROR(AVERAGEIFS('PO lines'!$T$2:$T$501,'PO lines'!$A$2:$A$501,$A30),""))</f>
      </c>
      <c r="J30" s="5">
        <f t="array" ref="J30">IF($A30="","",IFERROR(STDEV(IF(('PO lines'!$A$2:$A$501=$A30)*ISNUMBER('PO lines'!$T$2:$T$501),'PO lines'!$T$2:$T$501)),""))</f>
      </c>
      <c r="K30" s="4">
        <f>IF($A30="","",IFERROR(COUNTIFS('PO lines'!$A$2:$A$501,$A30,'PO lines'!$V$2:$V$501,"&lt;="&amp;Settings!$B$15)/(COUNTIFS('PO lines'!$A$2:$A$501,$A30,'PO lines'!$V$2:$V$501,"&gt;=0")+COUNTIFS('PO lines'!$A$2:$A$501,$A30,'PO lines'!$V$2:$V$501,"none")),""))</f>
      </c>
      <c r="L30" s="5">
        <f t="array" ref="L30">IF($A30="","",IFERROR(MEDIAN(IF(('PO lines'!$A$2:$A$501=$A30)*ISNUMBER('PO lines'!$V$2:$V$501),'PO lines'!$V$2:$V$501)),""))</f>
      </c>
      <c r="M30" s="5">
        <f>IF($A30="","",IFERROR(AVERAGEIFS('PO lines'!$W$2:$W$501,'PO lines'!$A$2:$A$501,$A30),""))</f>
      </c>
      <c r="N30" s="5">
        <f t="array" ref="N30">IF($A30="","",IFERROR(STDEV(IF(('PO lines'!$A$2:$A$501=$A30)*ISNUMBER('PO lines'!$W$2:$W$501),'PO lines'!$W$2:$W$501)),""))</f>
      </c>
      <c r="O30" s="10">
        <f>IF(OR($A30="",M30="",N30=""),"",IFERROR(N30/M30,""))</f>
      </c>
      <c r="P30" s="5">
        <f>IF($A30="","",IF(Settings!$B$9&lt;&gt;100,"Weights must total 100",IFERROR(100*(Settings!$B$3*IF(ISNUMBER(D30),D30,0)+Settings!$B$4*IF(ISNUMBER(E30),E30,0)+Settings!$B$5*IF(ISNUMBER(F30),F30,0)+Settings!$B$6*IF(ISNUMBER(G30),G30,0)+Settings!$B$7*IF(ISNUMBER(H30),H30,0)+Settings!$B$8*IF(ISNUMBER(K30),K30,0))/(Settings!$B$3*ISNUMBER(D30)+Settings!$B$4*ISNUMBER(E30)+Settings!$B$5*ISNUMBER(F30)+Settings!$B$6*ISNUMBER(G30)+Settings!$B$7*ISNUMBER(H30)+Settings!$B$8*ISNUMBER(K30)),"")))</f>
      </c>
      <c r="Q30">
        <f>IF(OR($A30="",NOT(ISNUMBER(P30))),"",IF(P30&gt;=Settings!$B$21,"Preferred",IF(P30&gt;=Settings!$B$22,"Approved",IF(P30&gt;=Settings!$B$23,"Conditional","Review"))))</f>
      </c>
      <c r="R30">
        <f>IF($A30="","",IF(C30&lt;Settings!$B$17,"yes",""))</f>
      </c>
      <c r="S30">
        <f>IF($A30="","",SUMIFS('PO lines'!$Y$2:$Y$501,'PO lines'!$A$2:$A$501,$A30))</f>
      </c>
      <c r="T30">
        <f>IF($A30="","",COUNTIFS('PO lines'!$A$2:$A$501,$A30,'PO lines'!$K$2:$K$501,""))</f>
      </c>
    </row>
    <row r="31">
      <c r="A31" s="8"/>
      <c r="B31">
        <f>IF($A31="","",COUNTIF('PO lines'!$A$2:$A$501,$A31))</f>
      </c>
      <c r="C31">
        <f>IF($A31="","",SUMIFS('PO lines'!$N$2:$N$501,'PO lines'!$A$2:$A$501,$A31))</f>
      </c>
      <c r="D31" s="4">
        <f>IF($A31="","",IFERROR(SUMIFS('PO lines'!$P$2:$P$501,'PO lines'!$A$2:$A$501,$A31)/COUNTIFS('PO lines'!$A$2:$A$501,$A31,'PO lines'!$P$2:$P$501,"&gt;=0"),""))</f>
      </c>
      <c r="E31" s="4">
        <f>IF($A31="","",IFERROR(SUMIFS('PO lines'!$Q$2:$Q$501,'PO lines'!$A$2:$A$501,$A31)/COUNTIFS('PO lines'!$A$2:$A$501,$A31,'PO lines'!$Q$2:$Q$501,"&gt;=0"),""))</f>
      </c>
      <c r="F31" s="4">
        <f>IF($A31="","",IFERROR(SUMIFS('PO lines'!$R$2:$R$501,'PO lines'!$A$2:$A$501,$A31)/COUNTIFS('PO lines'!$A$2:$A$501,$A31,'PO lines'!$R$2:$R$501,"&gt;=0"),""))</f>
      </c>
      <c r="G31" s="4">
        <f>IF($A31="","",IFERROR(SUMIFS('PO lines'!$S$2:$S$501,'PO lines'!$A$2:$A$501,$A31)/COUNTIFS('PO lines'!$A$2:$A$501,$A31,'PO lines'!$S$2:$S$501,"&gt;=0"),""))</f>
      </c>
      <c r="H31" s="4">
        <f>IF($A31="","",IFERROR(SUMIFS('PO lines'!$U$2:$U$501,'PO lines'!$A$2:$A$501,$A31)/COUNTIFS('PO lines'!$A$2:$A$501,$A31,'PO lines'!$U$2:$U$501,"&gt;=0"),""))</f>
      </c>
      <c r="I31" s="5">
        <f>IF($A31="","",IFERROR(AVERAGEIFS('PO lines'!$T$2:$T$501,'PO lines'!$A$2:$A$501,$A31),""))</f>
      </c>
      <c r="J31" s="5">
        <f t="array" ref="J31">IF($A31="","",IFERROR(STDEV(IF(('PO lines'!$A$2:$A$501=$A31)*ISNUMBER('PO lines'!$T$2:$T$501),'PO lines'!$T$2:$T$501)),""))</f>
      </c>
      <c r="K31" s="4">
        <f>IF($A31="","",IFERROR(COUNTIFS('PO lines'!$A$2:$A$501,$A31,'PO lines'!$V$2:$V$501,"&lt;="&amp;Settings!$B$15)/(COUNTIFS('PO lines'!$A$2:$A$501,$A31,'PO lines'!$V$2:$V$501,"&gt;=0")+COUNTIFS('PO lines'!$A$2:$A$501,$A31,'PO lines'!$V$2:$V$501,"none")),""))</f>
      </c>
      <c r="L31" s="5">
        <f t="array" ref="L31">IF($A31="","",IFERROR(MEDIAN(IF(('PO lines'!$A$2:$A$501=$A31)*ISNUMBER('PO lines'!$V$2:$V$501),'PO lines'!$V$2:$V$501)),""))</f>
      </c>
      <c r="M31" s="5">
        <f>IF($A31="","",IFERROR(AVERAGEIFS('PO lines'!$W$2:$W$501,'PO lines'!$A$2:$A$501,$A31),""))</f>
      </c>
      <c r="N31" s="5">
        <f t="array" ref="N31">IF($A31="","",IFERROR(STDEV(IF(('PO lines'!$A$2:$A$501=$A31)*ISNUMBER('PO lines'!$W$2:$W$501),'PO lines'!$W$2:$W$501)),""))</f>
      </c>
      <c r="O31" s="10">
        <f>IF(OR($A31="",M31="",N31=""),"",IFERROR(N31/M31,""))</f>
      </c>
      <c r="P31" s="5">
        <f>IF($A31="","",IF(Settings!$B$9&lt;&gt;100,"Weights must total 100",IFERROR(100*(Settings!$B$3*IF(ISNUMBER(D31),D31,0)+Settings!$B$4*IF(ISNUMBER(E31),E31,0)+Settings!$B$5*IF(ISNUMBER(F31),F31,0)+Settings!$B$6*IF(ISNUMBER(G31),G31,0)+Settings!$B$7*IF(ISNUMBER(H31),H31,0)+Settings!$B$8*IF(ISNUMBER(K31),K31,0))/(Settings!$B$3*ISNUMBER(D31)+Settings!$B$4*ISNUMBER(E31)+Settings!$B$5*ISNUMBER(F31)+Settings!$B$6*ISNUMBER(G31)+Settings!$B$7*ISNUMBER(H31)+Settings!$B$8*ISNUMBER(K31)),"")))</f>
      </c>
      <c r="Q31">
        <f>IF(OR($A31="",NOT(ISNUMBER(P31))),"",IF(P31&gt;=Settings!$B$21,"Preferred",IF(P31&gt;=Settings!$B$22,"Approved",IF(P31&gt;=Settings!$B$23,"Conditional","Review"))))</f>
      </c>
      <c r="R31">
        <f>IF($A31="","",IF(C31&lt;Settings!$B$17,"yes",""))</f>
      </c>
      <c r="S31">
        <f>IF($A31="","",SUMIFS('PO lines'!$Y$2:$Y$501,'PO lines'!$A$2:$A$501,$A31))</f>
      </c>
      <c r="T31">
        <f>IF($A31="","",COUNTIFS('PO lines'!$A$2:$A$501,$A31,'PO lines'!$K$2:$K$501,""))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1" customWidth="1"/>
    <col min="3" max="3" width="6" customWidth="1"/>
    <col min="4" max="4" width="15" customWidth="1"/>
    <col min="5" max="5" width="11" customWidth="1"/>
    <col min="6" max="6" width="11" customWidth="1"/>
    <col min="7" max="7" width="17" customWidth="1"/>
    <col min="8" max="8" width="17" customWidth="1"/>
    <col min="9" max="9" width="14" customWidth="1"/>
    <col min="10" max="10" width="14" customWidth="1"/>
    <col min="11" max="11" width="14" customWidth="1"/>
    <col min="12" max="12" width="14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</cols>
  <sheetData>
    <row r="1">
      <c r="A1" s="1" t="inlineStr">
        <is>
          <t xml:space="preserve">supplier</t>
        </is>
      </c>
      <c r="B1" s="1" t="inlineStr">
        <is>
          <t xml:space="preserve">po</t>
        </is>
      </c>
      <c r="C1" s="1" t="inlineStr">
        <is>
          <t xml:space="preserve">line</t>
        </is>
      </c>
      <c r="D1" s="1" t="inlineStr">
        <is>
          <t xml:space="preserve">part</t>
        </is>
      </c>
      <c r="E1" s="1" t="inlineStr">
        <is>
          <t xml:space="preserve">qty_ordered</t>
        </is>
      </c>
      <c r="F1" s="1" t="inlineStr">
        <is>
          <t xml:space="preserve">qty_received</t>
        </is>
      </c>
      <c r="G1" s="1" t="inlineStr">
        <is>
          <t xml:space="preserve">po_sent</t>
        </is>
      </c>
      <c r="H1" s="1" t="inlineStr">
        <is>
          <t xml:space="preserve">acknowledged</t>
        </is>
      </c>
      <c r="I1" s="1" t="inlineStr">
        <is>
          <t xml:space="preserve">requested_date</t>
        </is>
      </c>
      <c r="J1" s="1" t="inlineStr">
        <is>
          <t xml:space="preserve">original_requested_date</t>
        </is>
      </c>
      <c r="K1" s="1" t="inlineStr">
        <is>
          <t xml:space="preserve">confirmed_date</t>
        </is>
      </c>
      <c r="L1" s="1" t="inlineStr">
        <is>
          <t xml:space="preserve">received_date</t>
        </is>
      </c>
      <c r="M1" s="6" t="inlineStr">
        <is>
          <t xml:space="preserve">due_date</t>
        </is>
      </c>
      <c r="N1" s="6" t="inlineStr">
        <is>
          <t xml:space="preserve">scored</t>
        </is>
      </c>
      <c r="O1" s="6" t="inlineStr">
        <is>
          <t xml:space="preserve">overdue_open</t>
        </is>
      </c>
      <c r="P1" s="6" t="inlineStr">
        <is>
          <t xml:space="preserve">on_time_confirm</t>
        </is>
      </c>
      <c r="Q1" s="6" t="inlineStr">
        <is>
          <t xml:space="preserve">on_time_request</t>
        </is>
      </c>
      <c r="R1" s="6" t="inlineStr">
        <is>
          <t xml:space="preserve">in_full</t>
        </is>
      </c>
      <c r="S1" s="6" t="inlineStr">
        <is>
          <t xml:space="preserve">otif</t>
        </is>
      </c>
      <c r="T1" s="6" t="inlineStr">
        <is>
          <t xml:space="preserve">days_vs_confirmed</t>
        </is>
      </c>
      <c r="U1" s="6" t="inlineStr">
        <is>
          <t xml:space="preserve">within_window</t>
        </is>
      </c>
      <c r="V1" s="6" t="inlineStr">
        <is>
          <t xml:space="preserve">ack_hours</t>
        </is>
      </c>
      <c r="W1" s="6" t="inlineStr">
        <is>
          <t xml:space="preserve">actual_lead_time</t>
        </is>
      </c>
      <c r="X1" s="6" t="inlineStr">
        <is>
          <t xml:space="preserve">quoted_lead_time</t>
        </is>
      </c>
      <c r="Y1" s="6" t="inlineStr">
        <is>
          <t xml:space="preserve">requested_date_moved</t>
        </is>
      </c>
    </row>
    <row r="2">
      <c r="A2" t="inlineStr">
        <is>
          <t xml:space="preserve">Harbor Castings</t>
        </is>
      </c>
      <c r="B2" t="inlineStr">
        <is>
          <t xml:space="preserve">4500101</t>
        </is>
      </c>
      <c r="C2" t="inlineStr">
        <is>
          <t xml:space="preserve">10</t>
        </is>
      </c>
      <c r="D2" t="inlineStr">
        <is>
          <t xml:space="preserve">CAST-HSG-220</t>
        </is>
      </c>
      <c r="E2">
        <v>400</v>
      </c>
      <c r="F2">
        <v>400</v>
      </c>
      <c r="G2" s="3">
        <v>46113.375</v>
      </c>
      <c r="H2" s="3">
        <v>46115.458333333336</v>
      </c>
      <c r="I2" s="2">
        <v>46155.0</v>
      </c>
      <c r="K2" s="2">
        <v>46164.0</v>
      </c>
      <c r="L2" s="2">
        <v>46163.0</v>
      </c>
      <c r="M2">
        <f t="shared" ref="M2:M501" si="0">IF($A2="","",IF($K2&lt;&gt;"",$K2,IF($I2&lt;&gt;"",$I2,"")))</f>
        <v>46164.0</v>
      </c>
      <c r="N2">
        <f t="shared" ref="N2:N501" si="1">IF($A2="","",IF(OR(AND($E2&lt;&gt;"",$E2&lt;=0),ISTEXT($I2),ISTEXT($K2),ISTEXT($L2)),0,IF($L2&lt;&gt;"",1,IF(M2="",0,IF(_xlfn.DAYS(Settings!$B$18,M2)&gt;Settings!$B$12,1,0)))))</f>
        <v>1</v>
      </c>
      <c r="O2">
        <f t="shared" ref="O2:O501" si="2">IF($A2="","",IF(AND($L2="",N2=1),1,0))</f>
        <v>0</v>
      </c>
      <c r="P2">
        <f t="shared" ref="P2:P501" si="3">IF(OR($A2="",N2&lt;&gt;1,$K2=""),"",IF(O2=1,0,IF(_xlfn.DAYS($L2,$K2)&lt;=Settings!$B$12,1,0)))</f>
        <v>1</v>
      </c>
      <c r="Q2">
        <f t="shared" ref="Q2:Q501" si="4">IF(OR($A2="",N2&lt;&gt;1,$I2=""),"",IF(O2=1,0,IF(_xlfn.DAYS($L2,$I2)&lt;=Settings!$B$12,1,0)))</f>
        <v>0</v>
      </c>
      <c r="R2">
        <f t="shared" ref="R2:R501" si="5">IF(OR($A2="",N2&lt;&gt;1),"",IF(O2=1,0,IF(OR($E2="",$F2=""),"",IF($E2&lt;=0,"",IF($F2&gt;=$E2*(1-Settings!$B$13)-0.000000001,1,0)))))</f>
        <v>1</v>
      </c>
      <c r="S2">
        <f t="shared" ref="S2:S501" si="6">IF($A2="","",IF(OR(IF(Settings!$B$16="request",Q2,P2)="",R2=""),"",IF(AND(IF(Settings!$B$16="request",Q2,P2)=1,R2=1),1,0)))</f>
        <v>1</v>
      </c>
      <c r="T2">
        <f t="shared" ref="T2:T501" si="7">IF(OR($A2="",N2&lt;&gt;1,$K2=""),"",IF(O2=1,_xlfn.DAYS(Settings!$B$18,$K2),_xlfn.DAYS($L2,$K2)))</f>
        <v>-1</v>
      </c>
      <c r="U2">
        <f t="shared" ref="U2:U501" si="8">IF(T2="","",IF(O2=1,0,IF(ABS(T2)&lt;=Settings!$B$14,1,0)))</f>
        <v>1</v>
      </c>
      <c r="V2" s="5">
        <f t="shared" ref="V2:V501" si="9">IF(OR($A2="",$G2=""),"",IF(COUNTIFS($A$2:$A2,$A2,$B$2:$B2,$B2)&gt;1,"",IF($H2="","none",MAX(0,($H2-$G2)*24))))</f>
        <v>50.00000000005821</v>
      </c>
      <c r="W2">
        <f t="shared" ref="W2:W501" si="10">IF(OR($A2="",$L2="",$G2="",$K2=""),"",_xlfn.DAYS($L2,$G2))</f>
        <v>50</v>
      </c>
      <c r="X2">
        <f t="shared" ref="X2:X501" si="11">IF(W2="","",_xlfn.DAYS($K2,$G2))</f>
        <v>51</v>
      </c>
      <c r="Y2" t="str">
        <f t="shared" ref="Y2:Y501" si="12">IF(OR($A2="",$I2="",$J2=""),"",IF(_xlfn.DAYS($I2,$J2)&lt;&gt;0,1,0))</f>
        <v/>
      </c>
    </row>
    <row r="3">
      <c r="A3" t="inlineStr">
        <is>
          <t xml:space="preserve">Harbor Castings</t>
        </is>
      </c>
      <c r="B3" t="inlineStr">
        <is>
          <t xml:space="preserve">4500101</t>
        </is>
      </c>
      <c r="C3" t="inlineStr">
        <is>
          <t xml:space="preserve">20</t>
        </is>
      </c>
      <c r="D3" t="inlineStr">
        <is>
          <t xml:space="preserve">CAST-CVR-221</t>
        </is>
      </c>
      <c r="E3">
        <v>600</v>
      </c>
      <c r="F3">
        <v>600</v>
      </c>
      <c r="G3" s="3">
        <v>46113.375</v>
      </c>
      <c r="H3" s="3">
        <v>46115.458333333336</v>
      </c>
      <c r="I3" s="2">
        <v>46155.0</v>
      </c>
      <c r="K3" s="2">
        <v>46164.0</v>
      </c>
      <c r="L3" s="2">
        <v>46164.0</v>
      </c>
      <c r="M3">
        <f t="shared" si="0"/>
        <v>46164.0</v>
      </c>
      <c r="N3">
        <f t="shared" si="1"/>
        <v>1</v>
      </c>
      <c r="O3">
        <f t="shared" si="2"/>
        <v>0</v>
      </c>
      <c r="P3">
        <f t="shared" si="3"/>
        <v>1</v>
      </c>
      <c r="Q3">
        <f t="shared" si="4"/>
        <v>0</v>
      </c>
      <c r="R3">
        <f t="shared" si="5"/>
        <v>1</v>
      </c>
      <c r="S3">
        <f t="shared" si="6"/>
        <v>1</v>
      </c>
      <c r="T3">
        <f t="shared" si="7"/>
        <v>0</v>
      </c>
      <c r="U3">
        <f t="shared" si="8"/>
        <v>1</v>
      </c>
      <c r="V3" s="5" t="str">
        <f t="shared" si="9"/>
        <v/>
      </c>
      <c r="W3">
        <f t="shared" si="10"/>
        <v>51</v>
      </c>
      <c r="X3">
        <f t="shared" si="11"/>
        <v>51</v>
      </c>
      <c r="Y3" t="str">
        <f t="shared" si="12"/>
        <v/>
      </c>
    </row>
    <row r="4">
      <c r="A4" t="inlineStr">
        <is>
          <t xml:space="preserve">Harbor Castings</t>
        </is>
      </c>
      <c r="B4" t="inlineStr">
        <is>
          <t xml:space="preserve">4500118</t>
        </is>
      </c>
      <c r="C4" t="inlineStr">
        <is>
          <t xml:space="preserve">10</t>
        </is>
      </c>
      <c r="D4" t="inlineStr">
        <is>
          <t xml:space="preserve">CAST-HSG-220</t>
        </is>
      </c>
      <c r="E4">
        <v>400</v>
      </c>
      <c r="F4">
        <v>400</v>
      </c>
      <c r="G4" s="3">
        <v>46127.354166666664</v>
      </c>
      <c r="H4" s="3">
        <v>46128.6875</v>
      </c>
      <c r="I4" s="2">
        <v>46169.0</v>
      </c>
      <c r="K4" s="2">
        <v>46181.0</v>
      </c>
      <c r="L4" s="2">
        <v>46182.0</v>
      </c>
      <c r="M4">
        <f t="shared" si="0"/>
        <v>46181.0</v>
      </c>
      <c r="N4">
        <f t="shared" si="1"/>
        <v>1</v>
      </c>
      <c r="O4">
        <f t="shared" si="2"/>
        <v>0</v>
      </c>
      <c r="P4">
        <f t="shared" si="3"/>
        <v>0</v>
      </c>
      <c r="Q4">
        <f t="shared" si="4"/>
        <v>0</v>
      </c>
      <c r="R4">
        <f t="shared" si="5"/>
        <v>1</v>
      </c>
      <c r="S4">
        <f t="shared" si="6"/>
        <v>0</v>
      </c>
      <c r="T4">
        <f t="shared" si="7"/>
        <v>1</v>
      </c>
      <c r="U4">
        <f t="shared" si="8"/>
        <v>1</v>
      </c>
      <c r="V4" s="5">
        <f t="shared" si="9"/>
        <v>32.00000000005821</v>
      </c>
      <c r="W4">
        <f t="shared" si="10"/>
        <v>55</v>
      </c>
      <c r="X4">
        <f t="shared" si="11"/>
        <v>54</v>
      </c>
      <c r="Y4" t="str">
        <f t="shared" si="12"/>
        <v/>
      </c>
    </row>
    <row r="5">
      <c r="A5" t="inlineStr">
        <is>
          <t xml:space="preserve">Harbor Castings</t>
        </is>
      </c>
      <c r="B5" t="inlineStr">
        <is>
          <t xml:space="preserve">4500118</t>
        </is>
      </c>
      <c r="C5" t="inlineStr">
        <is>
          <t xml:space="preserve">20</t>
        </is>
      </c>
      <c r="D5" t="inlineStr">
        <is>
          <t xml:space="preserve">CAST-BRK-305</t>
        </is>
      </c>
      <c r="E5">
        <v>250</v>
      </c>
      <c r="F5">
        <v>250</v>
      </c>
      <c r="G5" s="3">
        <v>46127.354166666664</v>
      </c>
      <c r="H5" s="3">
        <v>46128.6875</v>
      </c>
      <c r="I5" s="2">
        <v>46169.0</v>
      </c>
      <c r="K5" s="2">
        <v>46181.0</v>
      </c>
      <c r="L5" s="2">
        <v>46178.0</v>
      </c>
      <c r="M5">
        <f t="shared" si="0"/>
        <v>46181.0</v>
      </c>
      <c r="N5">
        <f t="shared" si="1"/>
        <v>1</v>
      </c>
      <c r="O5">
        <f t="shared" si="2"/>
        <v>0</v>
      </c>
      <c r="P5">
        <f t="shared" si="3"/>
        <v>1</v>
      </c>
      <c r="Q5">
        <f t="shared" si="4"/>
        <v>0</v>
      </c>
      <c r="R5">
        <f t="shared" si="5"/>
        <v>1</v>
      </c>
      <c r="S5">
        <f t="shared" si="6"/>
        <v>1</v>
      </c>
      <c r="T5">
        <f t="shared" si="7"/>
        <v>-3</v>
      </c>
      <c r="U5">
        <f t="shared" si="8"/>
        <v>0</v>
      </c>
      <c r="V5" s="5" t="str">
        <f t="shared" si="9"/>
        <v/>
      </c>
      <c r="W5">
        <f t="shared" si="10"/>
        <v>51</v>
      </c>
      <c r="X5">
        <f t="shared" si="11"/>
        <v>54</v>
      </c>
      <c r="Y5" t="str">
        <f t="shared" si="12"/>
        <v/>
      </c>
    </row>
    <row r="6">
      <c r="A6" t="inlineStr">
        <is>
          <t xml:space="preserve">Harbor Castings</t>
        </is>
      </c>
      <c r="B6" t="inlineStr">
        <is>
          <t xml:space="preserve">4500133</t>
        </is>
      </c>
      <c r="C6" t="inlineStr">
        <is>
          <t xml:space="preserve">10</t>
        </is>
      </c>
      <c r="D6" t="inlineStr">
        <is>
          <t xml:space="preserve">CAST-HSG-220</t>
        </is>
      </c>
      <c r="E6">
        <v>400</v>
      </c>
      <c r="F6">
        <v>400</v>
      </c>
      <c r="G6" s="3">
        <v>46146.416666666664</v>
      </c>
      <c r="H6" s="3">
        <v>46149.375</v>
      </c>
      <c r="I6" s="2">
        <v>46188.0</v>
      </c>
      <c r="K6" s="2">
        <v>46199.0</v>
      </c>
      <c r="L6" s="2">
        <v>46199.0</v>
      </c>
      <c r="M6">
        <f t="shared" si="0"/>
        <v>46199.0</v>
      </c>
      <c r="N6">
        <f t="shared" si="1"/>
        <v>1</v>
      </c>
      <c r="O6">
        <f t="shared" si="2"/>
        <v>0</v>
      </c>
      <c r="P6">
        <f t="shared" si="3"/>
        <v>1</v>
      </c>
      <c r="Q6">
        <f t="shared" si="4"/>
        <v>0</v>
      </c>
      <c r="R6">
        <f t="shared" si="5"/>
        <v>1</v>
      </c>
      <c r="S6">
        <f t="shared" si="6"/>
        <v>1</v>
      </c>
      <c r="T6">
        <f t="shared" si="7"/>
        <v>0</v>
      </c>
      <c r="U6">
        <f t="shared" si="8"/>
        <v>1</v>
      </c>
      <c r="V6" s="5">
        <f t="shared" si="9"/>
        <v>71.00000000005821</v>
      </c>
      <c r="W6">
        <f t="shared" si="10"/>
        <v>53</v>
      </c>
      <c r="X6">
        <f t="shared" si="11"/>
        <v>53</v>
      </c>
      <c r="Y6" t="str">
        <f t="shared" si="12"/>
        <v/>
      </c>
    </row>
    <row r="7">
      <c r="A7" t="inlineStr">
        <is>
          <t xml:space="preserve">Harbor Castings</t>
        </is>
      </c>
      <c r="B7" t="inlineStr">
        <is>
          <t xml:space="preserve">4500133</t>
        </is>
      </c>
      <c r="C7" t="inlineStr">
        <is>
          <t xml:space="preserve">20</t>
        </is>
      </c>
      <c r="D7" t="inlineStr">
        <is>
          <t xml:space="preserve">CAST-CVR-221</t>
        </is>
      </c>
      <c r="E7">
        <v>600</v>
      </c>
      <c r="F7">
        <v>600</v>
      </c>
      <c r="G7" s="3">
        <v>46146.416666666664</v>
      </c>
      <c r="H7" s="3">
        <v>46149.375</v>
      </c>
      <c r="I7" s="2">
        <v>46188.0</v>
      </c>
      <c r="K7" s="2">
        <v>46199.0</v>
      </c>
      <c r="L7" s="2">
        <v>46202.0</v>
      </c>
      <c r="M7">
        <f t="shared" si="0"/>
        <v>46199.0</v>
      </c>
      <c r="N7">
        <f t="shared" si="1"/>
        <v>1</v>
      </c>
      <c r="O7">
        <f t="shared" si="2"/>
        <v>0</v>
      </c>
      <c r="P7">
        <f t="shared" si="3"/>
        <v>0</v>
      </c>
      <c r="Q7">
        <f t="shared" si="4"/>
        <v>0</v>
      </c>
      <c r="R7">
        <f t="shared" si="5"/>
        <v>1</v>
      </c>
      <c r="S7">
        <f t="shared" si="6"/>
        <v>0</v>
      </c>
      <c r="T7">
        <f t="shared" si="7"/>
        <v>3</v>
      </c>
      <c r="U7">
        <f t="shared" si="8"/>
        <v>0</v>
      </c>
      <c r="V7" s="5" t="str">
        <f t="shared" si="9"/>
        <v/>
      </c>
      <c r="W7">
        <f t="shared" si="10"/>
        <v>56</v>
      </c>
      <c r="X7">
        <f t="shared" si="11"/>
        <v>53</v>
      </c>
      <c r="Y7" t="str">
        <f t="shared" si="12"/>
        <v/>
      </c>
    </row>
    <row r="8">
      <c r="A8" t="inlineStr">
        <is>
          <t xml:space="preserve">Harbor Castings</t>
        </is>
      </c>
      <c r="B8" t="inlineStr">
        <is>
          <t xml:space="preserve">4500150</t>
        </is>
      </c>
      <c r="C8" t="inlineStr">
        <is>
          <t xml:space="preserve">10</t>
        </is>
      </c>
      <c r="D8" t="inlineStr">
        <is>
          <t xml:space="preserve">CAST-HSG-220</t>
        </is>
      </c>
      <c r="E8">
        <v>400</v>
      </c>
      <c r="F8">
        <v>400</v>
      </c>
      <c r="G8" s="3">
        <v>46162.375</v>
      </c>
      <c r="H8" s="3">
        <v>46163.625</v>
      </c>
      <c r="I8" s="2">
        <v>46204.0</v>
      </c>
      <c r="K8" s="2">
        <v>46213.0</v>
      </c>
      <c r="L8" s="2">
        <v>46213.0</v>
      </c>
      <c r="M8">
        <f t="shared" si="0"/>
        <v>46213.0</v>
      </c>
      <c r="N8">
        <f t="shared" si="1"/>
        <v>1</v>
      </c>
      <c r="O8">
        <f t="shared" si="2"/>
        <v>0</v>
      </c>
      <c r="P8">
        <f t="shared" si="3"/>
        <v>1</v>
      </c>
      <c r="Q8">
        <f t="shared" si="4"/>
        <v>0</v>
      </c>
      <c r="R8">
        <f t="shared" si="5"/>
        <v>1</v>
      </c>
      <c r="S8">
        <f t="shared" si="6"/>
        <v>1</v>
      </c>
      <c r="T8">
        <f t="shared" si="7"/>
        <v>0</v>
      </c>
      <c r="U8">
        <f t="shared" si="8"/>
        <v>1</v>
      </c>
      <c r="V8" s="5">
        <f t="shared" si="9"/>
        <v>30.0</v>
      </c>
      <c r="W8">
        <f t="shared" si="10"/>
        <v>51</v>
      </c>
      <c r="X8">
        <f t="shared" si="11"/>
        <v>51</v>
      </c>
      <c r="Y8" t="str">
        <f t="shared" si="12"/>
        <v/>
      </c>
    </row>
    <row r="9">
      <c r="A9" t="inlineStr">
        <is>
          <t xml:space="preserve">Harbor Castings</t>
        </is>
      </c>
      <c r="B9" t="inlineStr">
        <is>
          <t xml:space="preserve">4500150</t>
        </is>
      </c>
      <c r="C9" t="inlineStr">
        <is>
          <t xml:space="preserve">20</t>
        </is>
      </c>
      <c r="D9" t="inlineStr">
        <is>
          <t xml:space="preserve">CAST-BRK-305</t>
        </is>
      </c>
      <c r="E9">
        <v>250</v>
      </c>
      <c r="F9">
        <v>250</v>
      </c>
      <c r="G9" s="3">
        <v>46162.375</v>
      </c>
      <c r="H9" s="3">
        <v>46163.625</v>
      </c>
      <c r="I9" s="2">
        <v>46204.0</v>
      </c>
      <c r="K9" s="2">
        <v>46213.0</v>
      </c>
      <c r="L9" s="2">
        <v>46212.0</v>
      </c>
      <c r="M9">
        <f t="shared" si="0"/>
        <v>46213.0</v>
      </c>
      <c r="N9">
        <f t="shared" si="1"/>
        <v>1</v>
      </c>
      <c r="O9">
        <f t="shared" si="2"/>
        <v>0</v>
      </c>
      <c r="P9">
        <f t="shared" si="3"/>
        <v>1</v>
      </c>
      <c r="Q9">
        <f t="shared" si="4"/>
        <v>0</v>
      </c>
      <c r="R9">
        <f t="shared" si="5"/>
        <v>1</v>
      </c>
      <c r="S9">
        <f t="shared" si="6"/>
        <v>1</v>
      </c>
      <c r="T9">
        <f t="shared" si="7"/>
        <v>-1</v>
      </c>
      <c r="U9">
        <f t="shared" si="8"/>
        <v>1</v>
      </c>
      <c r="V9" s="5" t="str">
        <f t="shared" si="9"/>
        <v/>
      </c>
      <c r="W9">
        <f t="shared" si="10"/>
        <v>50</v>
      </c>
      <c r="X9">
        <f t="shared" si="11"/>
        <v>51</v>
      </c>
      <c r="Y9" t="str">
        <f t="shared" si="12"/>
        <v/>
      </c>
    </row>
    <row r="10">
      <c r="A10" t="inlineStr">
        <is>
          <t xml:space="preserve">Harbor Castings</t>
        </is>
      </c>
      <c r="B10" t="inlineStr">
        <is>
          <t xml:space="preserve">4500171</t>
        </is>
      </c>
      <c r="C10" t="inlineStr">
        <is>
          <t xml:space="preserve">10</t>
        </is>
      </c>
      <c r="D10" t="inlineStr">
        <is>
          <t xml:space="preserve">CAST-HSG-220</t>
        </is>
      </c>
      <c r="E10">
        <v>400</v>
      </c>
      <c r="F10">
        <v>400</v>
      </c>
      <c r="G10" s="3">
        <v>46181.541666666664</v>
      </c>
      <c r="H10" s="3">
        <v>46183.416666666664</v>
      </c>
      <c r="I10" s="2">
        <v>46223.0</v>
      </c>
      <c r="K10" s="2">
        <v>46234.0</v>
      </c>
      <c r="L10" s="2">
        <v>46233.0</v>
      </c>
      <c r="M10">
        <f t="shared" si="0"/>
        <v>46234.0</v>
      </c>
      <c r="N10">
        <f t="shared" si="1"/>
        <v>1</v>
      </c>
      <c r="O10">
        <f t="shared" si="2"/>
        <v>0</v>
      </c>
      <c r="P10">
        <f t="shared" si="3"/>
        <v>1</v>
      </c>
      <c r="Q10">
        <f t="shared" si="4"/>
        <v>0</v>
      </c>
      <c r="R10">
        <f t="shared" si="5"/>
        <v>1</v>
      </c>
      <c r="S10">
        <f t="shared" si="6"/>
        <v>1</v>
      </c>
      <c r="T10">
        <f t="shared" si="7"/>
        <v>-1</v>
      </c>
      <c r="U10">
        <f t="shared" si="8"/>
        <v>1</v>
      </c>
      <c r="V10" s="5">
        <f t="shared" si="9"/>
        <v>45.0</v>
      </c>
      <c r="W10">
        <f t="shared" si="10"/>
        <v>52</v>
      </c>
      <c r="X10">
        <f t="shared" si="11"/>
        <v>53</v>
      </c>
      <c r="Y10" t="str">
        <f t="shared" si="12"/>
        <v/>
      </c>
    </row>
    <row r="11">
      <c r="A11" t="inlineStr">
        <is>
          <t xml:space="preserve">Harbor Castings</t>
        </is>
      </c>
      <c r="B11" t="inlineStr">
        <is>
          <t xml:space="preserve">4500171</t>
        </is>
      </c>
      <c r="C11" t="inlineStr">
        <is>
          <t xml:space="preserve">20</t>
        </is>
      </c>
      <c r="D11" t="inlineStr">
        <is>
          <t xml:space="preserve">CAST-CVR-221</t>
        </is>
      </c>
      <c r="E11">
        <v>600</v>
      </c>
      <c r="F11">
        <v>600</v>
      </c>
      <c r="G11" s="3">
        <v>46181.541666666664</v>
      </c>
      <c r="H11" s="3">
        <v>46183.416666666664</v>
      </c>
      <c r="I11" s="2">
        <v>46223.0</v>
      </c>
      <c r="K11" s="2">
        <v>46234.0</v>
      </c>
      <c r="L11" s="2">
        <v>46234.0</v>
      </c>
      <c r="M11">
        <f t="shared" si="0"/>
        <v>46234.0</v>
      </c>
      <c r="N11">
        <f t="shared" si="1"/>
        <v>1</v>
      </c>
      <c r="O11">
        <f t="shared" si="2"/>
        <v>0</v>
      </c>
      <c r="P11">
        <f t="shared" si="3"/>
        <v>1</v>
      </c>
      <c r="Q11">
        <f t="shared" si="4"/>
        <v>0</v>
      </c>
      <c r="R11">
        <f t="shared" si="5"/>
        <v>1</v>
      </c>
      <c r="S11">
        <f t="shared" si="6"/>
        <v>1</v>
      </c>
      <c r="T11">
        <f t="shared" si="7"/>
        <v>0</v>
      </c>
      <c r="U11">
        <f t="shared" si="8"/>
        <v>1</v>
      </c>
      <c r="V11" s="5" t="str">
        <f t="shared" si="9"/>
        <v/>
      </c>
      <c r="W11">
        <f t="shared" si="10"/>
        <v>53</v>
      </c>
      <c r="X11">
        <f t="shared" si="11"/>
        <v>53</v>
      </c>
      <c r="Y11" t="str">
        <f t="shared" si="12"/>
        <v/>
      </c>
    </row>
    <row r="12">
      <c r="A12" t="inlineStr">
        <is>
          <t xml:space="preserve">Harbor Castings</t>
        </is>
      </c>
      <c r="B12" t="inlineStr">
        <is>
          <t xml:space="preserve">4500190</t>
        </is>
      </c>
      <c r="C12" t="inlineStr">
        <is>
          <t xml:space="preserve">10</t>
        </is>
      </c>
      <c r="D12" t="inlineStr">
        <is>
          <t xml:space="preserve">CAST-HSG-220</t>
        </is>
      </c>
      <c r="E12">
        <v>400</v>
      </c>
      <c r="F12">
        <v>400</v>
      </c>
      <c r="G12" s="3">
        <v>46202.375</v>
      </c>
      <c r="H12" s="3">
        <v>46204.375</v>
      </c>
      <c r="I12" s="2">
        <v>46244.0</v>
      </c>
      <c r="K12" s="2">
        <v>46253.0</v>
      </c>
      <c r="L12" s="2">
        <v>46254.0</v>
      </c>
      <c r="M12">
        <f t="shared" si="0"/>
        <v>46253.0</v>
      </c>
      <c r="N12">
        <f t="shared" si="1"/>
        <v>1</v>
      </c>
      <c r="O12">
        <f t="shared" si="2"/>
        <v>0</v>
      </c>
      <c r="P12">
        <f t="shared" si="3"/>
        <v>0</v>
      </c>
      <c r="Q12">
        <f t="shared" si="4"/>
        <v>0</v>
      </c>
      <c r="R12">
        <f t="shared" si="5"/>
        <v>1</v>
      </c>
      <c r="S12">
        <f t="shared" si="6"/>
        <v>0</v>
      </c>
      <c r="T12">
        <f t="shared" si="7"/>
        <v>1</v>
      </c>
      <c r="U12">
        <f t="shared" si="8"/>
        <v>1</v>
      </c>
      <c r="V12" s="5">
        <f t="shared" si="9"/>
        <v>48.0</v>
      </c>
      <c r="W12">
        <f t="shared" si="10"/>
        <v>52</v>
      </c>
      <c r="X12">
        <f t="shared" si="11"/>
        <v>51</v>
      </c>
      <c r="Y12" t="str">
        <f t="shared" si="12"/>
        <v/>
      </c>
    </row>
    <row r="13">
      <c r="A13" t="inlineStr">
        <is>
          <t xml:space="preserve">Harbor Castings</t>
        </is>
      </c>
      <c r="B13" t="inlineStr">
        <is>
          <t xml:space="preserve">4500190</t>
        </is>
      </c>
      <c r="C13" t="inlineStr">
        <is>
          <t xml:space="preserve">20</t>
        </is>
      </c>
      <c r="D13" t="inlineStr">
        <is>
          <t xml:space="preserve">CAST-BRK-305</t>
        </is>
      </c>
      <c r="E13">
        <v>250</v>
      </c>
      <c r="F13">
        <v>250</v>
      </c>
      <c r="G13" s="3">
        <v>46202.375</v>
      </c>
      <c r="H13" s="3">
        <v>46204.375</v>
      </c>
      <c r="I13" s="2">
        <v>46244.0</v>
      </c>
      <c r="K13" s="2">
        <v>46253.0</v>
      </c>
      <c r="L13" s="2">
        <v>46253.0</v>
      </c>
      <c r="M13">
        <f t="shared" si="0"/>
        <v>46253.0</v>
      </c>
      <c r="N13">
        <f t="shared" si="1"/>
        <v>1</v>
      </c>
      <c r="O13">
        <f t="shared" si="2"/>
        <v>0</v>
      </c>
      <c r="P13">
        <f t="shared" si="3"/>
        <v>1</v>
      </c>
      <c r="Q13">
        <f t="shared" si="4"/>
        <v>0</v>
      </c>
      <c r="R13">
        <f t="shared" si="5"/>
        <v>1</v>
      </c>
      <c r="S13">
        <f t="shared" si="6"/>
        <v>1</v>
      </c>
      <c r="T13">
        <f t="shared" si="7"/>
        <v>0</v>
      </c>
      <c r="U13">
        <f t="shared" si="8"/>
        <v>1</v>
      </c>
      <c r="V13" s="5" t="str">
        <f t="shared" si="9"/>
        <v/>
      </c>
      <c r="W13">
        <f t="shared" si="10"/>
        <v>51</v>
      </c>
      <c r="X13">
        <f t="shared" si="11"/>
        <v>51</v>
      </c>
      <c r="Y13" t="str">
        <f t="shared" si="12"/>
        <v/>
      </c>
    </row>
    <row r="14">
      <c r="A14" t="inlineStr">
        <is>
          <t xml:space="preserve">Keel Fasteners</t>
        </is>
      </c>
      <c r="B14" t="inlineStr">
        <is>
          <t xml:space="preserve">4500105</t>
        </is>
      </c>
      <c r="C14" t="inlineStr">
        <is>
          <t xml:space="preserve">10</t>
        </is>
      </c>
      <c r="D14" t="inlineStr">
        <is>
          <t xml:space="preserve">FAST-M8X25</t>
        </is>
      </c>
      <c r="E14">
        <v>20000</v>
      </c>
      <c r="F14">
        <v>20000</v>
      </c>
      <c r="G14" s="3">
        <v>46114.416666666664</v>
      </c>
      <c r="H14" s="3">
        <v>46114.541666666664</v>
      </c>
      <c r="I14" s="2">
        <v>46135.0</v>
      </c>
      <c r="K14" s="2">
        <v>46135.0</v>
      </c>
      <c r="L14" s="2">
        <v>46134.0</v>
      </c>
      <c r="M14">
        <f t="shared" si="0"/>
        <v>46135.0</v>
      </c>
      <c r="N14">
        <f t="shared" si="1"/>
        <v>1</v>
      </c>
      <c r="O14">
        <f t="shared" si="2"/>
        <v>0</v>
      </c>
      <c r="P14">
        <f t="shared" si="3"/>
        <v>1</v>
      </c>
      <c r="Q14">
        <f t="shared" si="4"/>
        <v>1</v>
      </c>
      <c r="R14">
        <f t="shared" si="5"/>
        <v>1</v>
      </c>
      <c r="S14">
        <f t="shared" si="6"/>
        <v>1</v>
      </c>
      <c r="T14">
        <f t="shared" si="7"/>
        <v>-1</v>
      </c>
      <c r="U14">
        <f t="shared" si="8"/>
        <v>1</v>
      </c>
      <c r="V14" s="5">
        <f t="shared" si="9"/>
        <v>3.0</v>
      </c>
      <c r="W14">
        <f t="shared" si="10"/>
        <v>20</v>
      </c>
      <c r="X14">
        <f t="shared" si="11"/>
        <v>21</v>
      </c>
      <c r="Y14" t="str">
        <f t="shared" si="12"/>
        <v/>
      </c>
    </row>
    <row r="15">
      <c r="A15" t="inlineStr">
        <is>
          <t xml:space="preserve">Keel Fasteners</t>
        </is>
      </c>
      <c r="B15" t="inlineStr">
        <is>
          <t xml:space="preserve">4500105</t>
        </is>
      </c>
      <c r="C15" t="inlineStr">
        <is>
          <t xml:space="preserve">20</t>
        </is>
      </c>
      <c r="D15" t="inlineStr">
        <is>
          <t xml:space="preserve">FAST-M10X40</t>
        </is>
      </c>
      <c r="E15">
        <v>10000</v>
      </c>
      <c r="F15">
        <v>10000</v>
      </c>
      <c r="G15" s="3">
        <v>46114.416666666664</v>
      </c>
      <c r="H15" s="3">
        <v>46114.541666666664</v>
      </c>
      <c r="I15" s="2">
        <v>46135.0</v>
      </c>
      <c r="K15" s="2">
        <v>46135.0</v>
      </c>
      <c r="L15" s="2">
        <v>46134.0</v>
      </c>
      <c r="M15">
        <f t="shared" si="0"/>
        <v>46135.0</v>
      </c>
      <c r="N15">
        <f t="shared" si="1"/>
        <v>1</v>
      </c>
      <c r="O15">
        <f t="shared" si="2"/>
        <v>0</v>
      </c>
      <c r="P15">
        <f t="shared" si="3"/>
        <v>1</v>
      </c>
      <c r="Q15">
        <f t="shared" si="4"/>
        <v>1</v>
      </c>
      <c r="R15">
        <f t="shared" si="5"/>
        <v>1</v>
      </c>
      <c r="S15">
        <f t="shared" si="6"/>
        <v>1</v>
      </c>
      <c r="T15">
        <f t="shared" si="7"/>
        <v>-1</v>
      </c>
      <c r="U15">
        <f t="shared" si="8"/>
        <v>1</v>
      </c>
      <c r="V15" s="5" t="str">
        <f t="shared" si="9"/>
        <v/>
      </c>
      <c r="W15">
        <f t="shared" si="10"/>
        <v>20</v>
      </c>
      <c r="X15">
        <f t="shared" si="11"/>
        <v>21</v>
      </c>
      <c r="Y15" t="str">
        <f t="shared" si="12"/>
        <v/>
      </c>
    </row>
    <row r="16">
      <c r="A16" t="inlineStr">
        <is>
          <t xml:space="preserve">Keel Fasteners</t>
        </is>
      </c>
      <c r="B16" t="inlineStr">
        <is>
          <t xml:space="preserve">4500122</t>
        </is>
      </c>
      <c r="C16" t="inlineStr">
        <is>
          <t xml:space="preserve">10</t>
        </is>
      </c>
      <c r="D16" t="inlineStr">
        <is>
          <t xml:space="preserve">FAST-M8X25</t>
        </is>
      </c>
      <c r="E16">
        <v>20000</v>
      </c>
      <c r="F16">
        <v>20000</v>
      </c>
      <c r="G16" s="3">
        <v>46132.375</v>
      </c>
      <c r="H16" s="3">
        <v>46132.479166666664</v>
      </c>
      <c r="I16" s="2">
        <v>46153.0</v>
      </c>
      <c r="K16" s="2">
        <v>46153.0</v>
      </c>
      <c r="L16" s="2">
        <v>46157.0</v>
      </c>
      <c r="M16">
        <f t="shared" si="0"/>
        <v>46153.0</v>
      </c>
      <c r="N16">
        <f t="shared" si="1"/>
        <v>1</v>
      </c>
      <c r="O16">
        <f t="shared" si="2"/>
        <v>0</v>
      </c>
      <c r="P16">
        <f t="shared" si="3"/>
        <v>0</v>
      </c>
      <c r="Q16">
        <f t="shared" si="4"/>
        <v>0</v>
      </c>
      <c r="R16">
        <f t="shared" si="5"/>
        <v>1</v>
      </c>
      <c r="S16">
        <f t="shared" si="6"/>
        <v>0</v>
      </c>
      <c r="T16">
        <f t="shared" si="7"/>
        <v>4</v>
      </c>
      <c r="U16">
        <f t="shared" si="8"/>
        <v>0</v>
      </c>
      <c r="V16" s="5">
        <f t="shared" si="9"/>
        <v>2.4999999999417923</v>
      </c>
      <c r="W16">
        <f t="shared" si="10"/>
        <v>25</v>
      </c>
      <c r="X16">
        <f t="shared" si="11"/>
        <v>21</v>
      </c>
      <c r="Y16" t="str">
        <f t="shared" si="12"/>
        <v/>
      </c>
    </row>
    <row r="17">
      <c r="A17" t="inlineStr">
        <is>
          <t xml:space="preserve">Keel Fasteners</t>
        </is>
      </c>
      <c r="B17" t="inlineStr">
        <is>
          <t xml:space="preserve">4500122</t>
        </is>
      </c>
      <c r="C17" t="inlineStr">
        <is>
          <t xml:space="preserve">20</t>
        </is>
      </c>
      <c r="D17" t="inlineStr">
        <is>
          <t xml:space="preserve">WSH-M8</t>
        </is>
      </c>
      <c r="E17">
        <v>20000</v>
      </c>
      <c r="F17">
        <v>18000</v>
      </c>
      <c r="G17" s="3">
        <v>46132.375</v>
      </c>
      <c r="H17" s="3">
        <v>46132.479166666664</v>
      </c>
      <c r="I17" s="2">
        <v>46153.0</v>
      </c>
      <c r="K17" s="2">
        <v>46153.0</v>
      </c>
      <c r="L17" s="2">
        <v>46153.0</v>
      </c>
      <c r="M17">
        <f t="shared" si="0"/>
        <v>46153.0</v>
      </c>
      <c r="N17">
        <f t="shared" si="1"/>
        <v>1</v>
      </c>
      <c r="O17">
        <f t="shared" si="2"/>
        <v>0</v>
      </c>
      <c r="P17">
        <f t="shared" si="3"/>
        <v>1</v>
      </c>
      <c r="Q17">
        <f t="shared" si="4"/>
        <v>1</v>
      </c>
      <c r="R17">
        <f t="shared" si="5"/>
        <v>0</v>
      </c>
      <c r="S17">
        <f t="shared" si="6"/>
        <v>0</v>
      </c>
      <c r="T17">
        <f t="shared" si="7"/>
        <v>0</v>
      </c>
      <c r="U17">
        <f t="shared" si="8"/>
        <v>1</v>
      </c>
      <c r="V17" s="5" t="str">
        <f t="shared" si="9"/>
        <v/>
      </c>
      <c r="W17">
        <f t="shared" si="10"/>
        <v>21</v>
      </c>
      <c r="X17">
        <f t="shared" si="11"/>
        <v>21</v>
      </c>
      <c r="Y17" t="str">
        <f t="shared" si="12"/>
        <v/>
      </c>
    </row>
    <row r="18">
      <c r="A18" t="inlineStr">
        <is>
          <t xml:space="preserve">Keel Fasteners</t>
        </is>
      </c>
      <c r="B18" t="inlineStr">
        <is>
          <t xml:space="preserve">4500140</t>
        </is>
      </c>
      <c r="C18" t="inlineStr">
        <is>
          <t xml:space="preserve">10</t>
        </is>
      </c>
      <c r="D18" t="inlineStr">
        <is>
          <t xml:space="preserve">FAST-M8X25</t>
        </is>
      </c>
      <c r="E18">
        <v>20000</v>
      </c>
      <c r="F18">
        <v>20000</v>
      </c>
      <c r="G18" s="3">
        <v>46153.333333333336</v>
      </c>
      <c r="H18" s="3">
        <v>46153.583333333336</v>
      </c>
      <c r="I18" s="2">
        <v>46174.0</v>
      </c>
      <c r="K18" s="2">
        <v>46176.0</v>
      </c>
      <c r="L18" s="2">
        <v>46176.0</v>
      </c>
      <c r="M18">
        <f t="shared" si="0"/>
        <v>46176.0</v>
      </c>
      <c r="N18">
        <f t="shared" si="1"/>
        <v>1</v>
      </c>
      <c r="O18">
        <f t="shared" si="2"/>
        <v>0</v>
      </c>
      <c r="P18">
        <f t="shared" si="3"/>
        <v>1</v>
      </c>
      <c r="Q18">
        <f t="shared" si="4"/>
        <v>0</v>
      </c>
      <c r="R18">
        <f t="shared" si="5"/>
        <v>1</v>
      </c>
      <c r="S18">
        <f t="shared" si="6"/>
        <v>1</v>
      </c>
      <c r="T18">
        <f t="shared" si="7"/>
        <v>0</v>
      </c>
      <c r="U18">
        <f t="shared" si="8"/>
        <v>1</v>
      </c>
      <c r="V18" s="5">
        <f t="shared" si="9"/>
        <v>6.0</v>
      </c>
      <c r="W18">
        <f t="shared" si="10"/>
        <v>23</v>
      </c>
      <c r="X18">
        <f t="shared" si="11"/>
        <v>23</v>
      </c>
      <c r="Y18" t="str">
        <f t="shared" si="12"/>
        <v/>
      </c>
    </row>
    <row r="19">
      <c r="A19" t="inlineStr">
        <is>
          <t xml:space="preserve">Keel Fasteners</t>
        </is>
      </c>
      <c r="B19" t="inlineStr">
        <is>
          <t xml:space="preserve">4500140</t>
        </is>
      </c>
      <c r="C19" t="inlineStr">
        <is>
          <t xml:space="preserve">20</t>
        </is>
      </c>
      <c r="D19" t="inlineStr">
        <is>
          <t xml:space="preserve">FAST-M10X40</t>
        </is>
      </c>
      <c r="E19">
        <v>10000</v>
      </c>
      <c r="F19">
        <v>10000</v>
      </c>
      <c r="G19" s="3">
        <v>46153.333333333336</v>
      </c>
      <c r="H19" s="3">
        <v>46153.583333333336</v>
      </c>
      <c r="I19" s="2">
        <v>46174.0</v>
      </c>
      <c r="K19" s="2">
        <v>46174.0</v>
      </c>
      <c r="L19" s="2">
        <v>46174.0</v>
      </c>
      <c r="M19">
        <f t="shared" si="0"/>
        <v>46174.0</v>
      </c>
      <c r="N19">
        <f t="shared" si="1"/>
        <v>1</v>
      </c>
      <c r="O19">
        <f t="shared" si="2"/>
        <v>0</v>
      </c>
      <c r="P19">
        <f t="shared" si="3"/>
        <v>1</v>
      </c>
      <c r="Q19">
        <f t="shared" si="4"/>
        <v>1</v>
      </c>
      <c r="R19">
        <f t="shared" si="5"/>
        <v>1</v>
      </c>
      <c r="S19">
        <f t="shared" si="6"/>
        <v>1</v>
      </c>
      <c r="T19">
        <f t="shared" si="7"/>
        <v>0</v>
      </c>
      <c r="U19">
        <f t="shared" si="8"/>
        <v>1</v>
      </c>
      <c r="V19" s="5" t="str">
        <f t="shared" si="9"/>
        <v/>
      </c>
      <c r="W19">
        <f t="shared" si="10"/>
        <v>21</v>
      </c>
      <c r="X19">
        <f t="shared" si="11"/>
        <v>21</v>
      </c>
      <c r="Y19" t="str">
        <f t="shared" si="12"/>
        <v/>
      </c>
    </row>
    <row r="20">
      <c r="A20" t="inlineStr">
        <is>
          <t xml:space="preserve">Keel Fasteners</t>
        </is>
      </c>
      <c r="B20" t="inlineStr">
        <is>
          <t xml:space="preserve">4500158</t>
        </is>
      </c>
      <c r="C20" t="inlineStr">
        <is>
          <t xml:space="preserve">10</t>
        </is>
      </c>
      <c r="D20" t="inlineStr">
        <is>
          <t xml:space="preserve">FAST-M8X25</t>
        </is>
      </c>
      <c r="E20">
        <v>20000</v>
      </c>
      <c r="F20">
        <v>20000</v>
      </c>
      <c r="G20" s="3">
        <v>46174.395833333336</v>
      </c>
      <c r="H20" s="3">
        <v>46174.520833333336</v>
      </c>
      <c r="I20" s="2">
        <v>46195.0</v>
      </c>
      <c r="K20" s="2">
        <v>46195.0</v>
      </c>
      <c r="L20" s="2">
        <v>46192.0</v>
      </c>
      <c r="M20">
        <f t="shared" si="0"/>
        <v>46195.0</v>
      </c>
      <c r="N20">
        <f t="shared" si="1"/>
        <v>1</v>
      </c>
      <c r="O20">
        <f t="shared" si="2"/>
        <v>0</v>
      </c>
      <c r="P20">
        <f t="shared" si="3"/>
        <v>1</v>
      </c>
      <c r="Q20">
        <f t="shared" si="4"/>
        <v>1</v>
      </c>
      <c r="R20">
        <f t="shared" si="5"/>
        <v>1</v>
      </c>
      <c r="S20">
        <f t="shared" si="6"/>
        <v>1</v>
      </c>
      <c r="T20">
        <f t="shared" si="7"/>
        <v>-3</v>
      </c>
      <c r="U20">
        <f t="shared" si="8"/>
        <v>0</v>
      </c>
      <c r="V20" s="5">
        <f t="shared" si="9"/>
        <v>3.0</v>
      </c>
      <c r="W20">
        <f t="shared" si="10"/>
        <v>18</v>
      </c>
      <c r="X20">
        <f t="shared" si="11"/>
        <v>21</v>
      </c>
      <c r="Y20" t="str">
        <f t="shared" si="12"/>
        <v/>
      </c>
    </row>
    <row r="21">
      <c r="A21" t="inlineStr">
        <is>
          <t xml:space="preserve">Keel Fasteners</t>
        </is>
      </c>
      <c r="B21" t="inlineStr">
        <is>
          <t xml:space="preserve">4500158</t>
        </is>
      </c>
      <c r="C21" t="inlineStr">
        <is>
          <t xml:space="preserve">20</t>
        </is>
      </c>
      <c r="D21" t="inlineStr">
        <is>
          <t xml:space="preserve">WSH-M8</t>
        </is>
      </c>
      <c r="E21">
        <v>20000</v>
      </c>
      <c r="F21">
        <v>20000</v>
      </c>
      <c r="G21" s="3">
        <v>46174.395833333336</v>
      </c>
      <c r="H21" s="3">
        <v>46174.520833333336</v>
      </c>
      <c r="I21" s="2">
        <v>46195.0</v>
      </c>
      <c r="K21" s="2">
        <v>46195.0</v>
      </c>
      <c r="L21" s="2">
        <v>46195.0</v>
      </c>
      <c r="M21">
        <f t="shared" si="0"/>
        <v>46195.0</v>
      </c>
      <c r="N21">
        <f t="shared" si="1"/>
        <v>1</v>
      </c>
      <c r="O21">
        <f t="shared" si="2"/>
        <v>0</v>
      </c>
      <c r="P21">
        <f t="shared" si="3"/>
        <v>1</v>
      </c>
      <c r="Q21">
        <f t="shared" si="4"/>
        <v>1</v>
      </c>
      <c r="R21">
        <f t="shared" si="5"/>
        <v>1</v>
      </c>
      <c r="S21">
        <f t="shared" si="6"/>
        <v>1</v>
      </c>
      <c r="T21">
        <f t="shared" si="7"/>
        <v>0</v>
      </c>
      <c r="U21">
        <f t="shared" si="8"/>
        <v>1</v>
      </c>
      <c r="V21" s="5" t="str">
        <f t="shared" si="9"/>
        <v/>
      </c>
      <c r="W21">
        <f t="shared" si="10"/>
        <v>21</v>
      </c>
      <c r="X21">
        <f t="shared" si="11"/>
        <v>21</v>
      </c>
      <c r="Y21" t="str">
        <f t="shared" si="12"/>
        <v/>
      </c>
    </row>
    <row r="22">
      <c r="A22" t="inlineStr">
        <is>
          <t xml:space="preserve">Keel Fasteners</t>
        </is>
      </c>
      <c r="B22" t="inlineStr">
        <is>
          <t xml:space="preserve">4500176</t>
        </is>
      </c>
      <c r="C22" t="inlineStr">
        <is>
          <t xml:space="preserve">10</t>
        </is>
      </c>
      <c r="D22" t="inlineStr">
        <is>
          <t xml:space="preserve">FAST-M8X25</t>
        </is>
      </c>
      <c r="E22">
        <v>20000</v>
      </c>
      <c r="F22">
        <v>20000</v>
      </c>
      <c r="G22" s="3">
        <v>46195.416666666664</v>
      </c>
      <c r="H22" s="3">
        <v>46195.625</v>
      </c>
      <c r="I22" s="2">
        <v>46216.0</v>
      </c>
      <c r="K22" s="2">
        <v>46216.0</v>
      </c>
      <c r="L22" s="2">
        <v>46221.0</v>
      </c>
      <c r="M22">
        <f t="shared" si="0"/>
        <v>46216.0</v>
      </c>
      <c r="N22">
        <f t="shared" si="1"/>
        <v>1</v>
      </c>
      <c r="O22">
        <f t="shared" si="2"/>
        <v>0</v>
      </c>
      <c r="P22">
        <f t="shared" si="3"/>
        <v>0</v>
      </c>
      <c r="Q22">
        <f t="shared" si="4"/>
        <v>0</v>
      </c>
      <c r="R22">
        <f t="shared" si="5"/>
        <v>1</v>
      </c>
      <c r="S22">
        <f t="shared" si="6"/>
        <v>0</v>
      </c>
      <c r="T22">
        <f t="shared" si="7"/>
        <v>5</v>
      </c>
      <c r="U22">
        <f t="shared" si="8"/>
        <v>0</v>
      </c>
      <c r="V22" s="5">
        <f t="shared" si="9"/>
        <v>5.000000000058208</v>
      </c>
      <c r="W22">
        <f t="shared" si="10"/>
        <v>26</v>
      </c>
      <c r="X22">
        <f t="shared" si="11"/>
        <v>21</v>
      </c>
      <c r="Y22" t="str">
        <f t="shared" si="12"/>
        <v/>
      </c>
    </row>
    <row r="23">
      <c r="A23" t="inlineStr">
        <is>
          <t xml:space="preserve">Keel Fasteners</t>
        </is>
      </c>
      <c r="B23" t="inlineStr">
        <is>
          <t xml:space="preserve">4500176</t>
        </is>
      </c>
      <c r="C23" t="inlineStr">
        <is>
          <t xml:space="preserve">20</t>
        </is>
      </c>
      <c r="D23" t="inlineStr">
        <is>
          <t xml:space="preserve">FAST-M10X40</t>
        </is>
      </c>
      <c r="E23">
        <v>10000</v>
      </c>
      <c r="F23">
        <v>10000</v>
      </c>
      <c r="G23" s="3">
        <v>46195.416666666664</v>
      </c>
      <c r="H23" s="3">
        <v>46195.625</v>
      </c>
      <c r="I23" s="2">
        <v>46216.0</v>
      </c>
      <c r="K23" s="2">
        <v>46216.0</v>
      </c>
      <c r="L23" s="2">
        <v>46216.0</v>
      </c>
      <c r="M23">
        <f t="shared" si="0"/>
        <v>46216.0</v>
      </c>
      <c r="N23">
        <f t="shared" si="1"/>
        <v>1</v>
      </c>
      <c r="O23">
        <f t="shared" si="2"/>
        <v>0</v>
      </c>
      <c r="P23">
        <f t="shared" si="3"/>
        <v>1</v>
      </c>
      <c r="Q23">
        <f t="shared" si="4"/>
        <v>1</v>
      </c>
      <c r="R23">
        <f t="shared" si="5"/>
        <v>1</v>
      </c>
      <c r="S23">
        <f t="shared" si="6"/>
        <v>1</v>
      </c>
      <c r="T23">
        <f t="shared" si="7"/>
        <v>0</v>
      </c>
      <c r="U23">
        <f t="shared" si="8"/>
        <v>1</v>
      </c>
      <c r="V23" s="5" t="str">
        <f t="shared" si="9"/>
        <v/>
      </c>
      <c r="W23">
        <f t="shared" si="10"/>
        <v>21</v>
      </c>
      <c r="X23">
        <f t="shared" si="11"/>
        <v>21</v>
      </c>
      <c r="Y23" t="str">
        <f t="shared" si="12"/>
        <v/>
      </c>
    </row>
    <row r="24">
      <c r="A24" t="inlineStr">
        <is>
          <t xml:space="preserve">Keel Fasteners</t>
        </is>
      </c>
      <c r="B24" t="inlineStr">
        <is>
          <t xml:space="preserve">4500195</t>
        </is>
      </c>
      <c r="C24" t="inlineStr">
        <is>
          <t xml:space="preserve">10</t>
        </is>
      </c>
      <c r="D24" t="inlineStr">
        <is>
          <t xml:space="preserve">FAST-M8X25</t>
        </is>
      </c>
      <c r="E24">
        <v>20000</v>
      </c>
      <c r="F24">
        <v>20000</v>
      </c>
      <c r="G24" s="3">
        <v>46216.375</v>
      </c>
      <c r="H24" s="3">
        <v>46216.416666666664</v>
      </c>
      <c r="I24" s="2">
        <v>46237.0</v>
      </c>
      <c r="K24" s="2">
        <v>46237.0</v>
      </c>
      <c r="L24" s="2">
        <v>46237.0</v>
      </c>
      <c r="M24">
        <f t="shared" si="0"/>
        <v>46237.0</v>
      </c>
      <c r="N24">
        <f t="shared" si="1"/>
        <v>1</v>
      </c>
      <c r="O24">
        <f t="shared" si="2"/>
        <v>0</v>
      </c>
      <c r="P24">
        <f t="shared" si="3"/>
        <v>1</v>
      </c>
      <c r="Q24">
        <f t="shared" si="4"/>
        <v>1</v>
      </c>
      <c r="R24">
        <f t="shared" si="5"/>
        <v>1</v>
      </c>
      <c r="S24">
        <f t="shared" si="6"/>
        <v>1</v>
      </c>
      <c r="T24">
        <f t="shared" si="7"/>
        <v>0</v>
      </c>
      <c r="U24">
        <f t="shared" si="8"/>
        <v>1</v>
      </c>
      <c r="V24" s="5">
        <f t="shared" si="9"/>
        <v>0.9999999999417923</v>
      </c>
      <c r="W24">
        <f t="shared" si="10"/>
        <v>21</v>
      </c>
      <c r="X24">
        <f t="shared" si="11"/>
        <v>21</v>
      </c>
      <c r="Y24" t="str">
        <f t="shared" si="12"/>
        <v/>
      </c>
    </row>
    <row r="25">
      <c r="A25" t="inlineStr">
        <is>
          <t xml:space="preserve">Keel Fasteners</t>
        </is>
      </c>
      <c r="B25" t="inlineStr">
        <is>
          <t xml:space="preserve">4500195</t>
        </is>
      </c>
      <c r="C25" t="inlineStr">
        <is>
          <t xml:space="preserve">20</t>
        </is>
      </c>
      <c r="D25" t="inlineStr">
        <is>
          <t xml:space="preserve">WSH-M8</t>
        </is>
      </c>
      <c r="E25">
        <v>20000</v>
      </c>
      <c r="F25">
        <v>20000</v>
      </c>
      <c r="G25" s="3">
        <v>46216.375</v>
      </c>
      <c r="H25" s="3">
        <v>46216.416666666664</v>
      </c>
      <c r="I25" s="2">
        <v>46237.0</v>
      </c>
      <c r="K25" s="2">
        <v>46237.0</v>
      </c>
      <c r="L25" s="2">
        <v>46234.0</v>
      </c>
      <c r="M25">
        <f t="shared" si="0"/>
        <v>46237.0</v>
      </c>
      <c r="N25">
        <f t="shared" si="1"/>
        <v>1</v>
      </c>
      <c r="O25">
        <f t="shared" si="2"/>
        <v>0</v>
      </c>
      <c r="P25">
        <f t="shared" si="3"/>
        <v>1</v>
      </c>
      <c r="Q25">
        <f t="shared" si="4"/>
        <v>1</v>
      </c>
      <c r="R25">
        <f t="shared" si="5"/>
        <v>1</v>
      </c>
      <c r="S25">
        <f t="shared" si="6"/>
        <v>1</v>
      </c>
      <c r="T25">
        <f t="shared" si="7"/>
        <v>-3</v>
      </c>
      <c r="U25">
        <f t="shared" si="8"/>
        <v>0</v>
      </c>
      <c r="V25" s="5" t="str">
        <f t="shared" si="9"/>
        <v/>
      </c>
      <c r="W25">
        <f t="shared" si="10"/>
        <v>18</v>
      </c>
      <c r="X25">
        <f t="shared" si="11"/>
        <v>21</v>
      </c>
      <c r="Y25" t="str">
        <f t="shared" si="12"/>
        <v/>
      </c>
    </row>
    <row r="26">
      <c r="A26" t="inlineStr">
        <is>
          <t xml:space="preserve">Linden Packaging</t>
        </is>
      </c>
      <c r="B26" t="inlineStr">
        <is>
          <t xml:space="preserve">4500110</t>
        </is>
      </c>
      <c r="C26" t="inlineStr">
        <is>
          <t xml:space="preserve">10</t>
        </is>
      </c>
      <c r="D26" t="inlineStr">
        <is>
          <t xml:space="preserve">BOX-RSC-1812</t>
        </is>
      </c>
      <c r="E26">
        <v>5000</v>
      </c>
      <c r="F26">
        <v>5000</v>
      </c>
      <c r="G26" s="3">
        <v>46118.375</v>
      </c>
      <c r="H26" s="3">
        <v>46119.416666666664</v>
      </c>
      <c r="I26" s="2">
        <v>46139.0</v>
      </c>
      <c r="K26" s="2">
        <v>46139.0</v>
      </c>
      <c r="L26" s="2">
        <v>46139.0</v>
      </c>
      <c r="M26">
        <f t="shared" si="0"/>
        <v>46139.0</v>
      </c>
      <c r="N26">
        <f t="shared" si="1"/>
        <v>1</v>
      </c>
      <c r="O26">
        <f t="shared" si="2"/>
        <v>0</v>
      </c>
      <c r="P26">
        <f t="shared" si="3"/>
        <v>1</v>
      </c>
      <c r="Q26">
        <f t="shared" si="4"/>
        <v>1</v>
      </c>
      <c r="R26">
        <f t="shared" si="5"/>
        <v>1</v>
      </c>
      <c r="S26">
        <f t="shared" si="6"/>
        <v>1</v>
      </c>
      <c r="T26">
        <f t="shared" si="7"/>
        <v>0</v>
      </c>
      <c r="U26">
        <f t="shared" si="8"/>
        <v>1</v>
      </c>
      <c r="V26" s="5">
        <f t="shared" si="9"/>
        <v>24.999999999941792</v>
      </c>
      <c r="W26">
        <f t="shared" si="10"/>
        <v>21</v>
      </c>
      <c r="X26">
        <f t="shared" si="11"/>
        <v>21</v>
      </c>
      <c r="Y26" t="str">
        <f t="shared" si="12"/>
        <v/>
      </c>
    </row>
    <row r="27">
      <c r="A27" t="inlineStr">
        <is>
          <t xml:space="preserve">Linden Packaging</t>
        </is>
      </c>
      <c r="B27" t="inlineStr">
        <is>
          <t xml:space="preserve">4500110</t>
        </is>
      </c>
      <c r="C27" t="inlineStr">
        <is>
          <t xml:space="preserve">20</t>
        </is>
      </c>
      <c r="D27" t="inlineStr">
        <is>
          <t xml:space="preserve">BOX-INS-1812</t>
        </is>
      </c>
      <c r="E27">
        <v>5000</v>
      </c>
      <c r="F27">
        <v>4750</v>
      </c>
      <c r="G27" s="3">
        <v>46118.375</v>
      </c>
      <c r="H27" s="3">
        <v>46119.416666666664</v>
      </c>
      <c r="I27" s="2">
        <v>46139.0</v>
      </c>
      <c r="K27" s="2">
        <v>46139.0</v>
      </c>
      <c r="L27" s="2">
        <v>46139.0</v>
      </c>
      <c r="M27">
        <f t="shared" si="0"/>
        <v>46139.0</v>
      </c>
      <c r="N27">
        <f t="shared" si="1"/>
        <v>1</v>
      </c>
      <c r="O27">
        <f t="shared" si="2"/>
        <v>0</v>
      </c>
      <c r="P27">
        <f t="shared" si="3"/>
        <v>1</v>
      </c>
      <c r="Q27">
        <f t="shared" si="4"/>
        <v>1</v>
      </c>
      <c r="R27">
        <f t="shared" si="5"/>
        <v>0</v>
      </c>
      <c r="S27">
        <f t="shared" si="6"/>
        <v>0</v>
      </c>
      <c r="T27">
        <f t="shared" si="7"/>
        <v>0</v>
      </c>
      <c r="U27">
        <f t="shared" si="8"/>
        <v>1</v>
      </c>
      <c r="V27" s="5" t="str">
        <f t="shared" si="9"/>
        <v/>
      </c>
      <c r="W27">
        <f t="shared" si="10"/>
        <v>21</v>
      </c>
      <c r="X27">
        <f t="shared" si="11"/>
        <v>21</v>
      </c>
      <c r="Y27" t="str">
        <f t="shared" si="12"/>
        <v/>
      </c>
    </row>
    <row r="28">
      <c r="A28" t="inlineStr">
        <is>
          <t xml:space="preserve">Linden Packaging</t>
        </is>
      </c>
      <c r="B28" t="inlineStr">
        <is>
          <t xml:space="preserve">4500127</t>
        </is>
      </c>
      <c r="C28" t="inlineStr">
        <is>
          <t xml:space="preserve">10</t>
        </is>
      </c>
      <c r="D28" t="inlineStr">
        <is>
          <t xml:space="preserve">BOX-RSC-1812</t>
        </is>
      </c>
      <c r="E28">
        <v>5000</v>
      </c>
      <c r="F28">
        <v>5000</v>
      </c>
      <c r="G28" s="3">
        <v>46139.458333333336</v>
      </c>
      <c r="H28" s="3">
        <v>46140.375</v>
      </c>
      <c r="I28" s="2">
        <v>46167.0</v>
      </c>
      <c r="J28" s="2">
        <v>46160.0</v>
      </c>
      <c r="K28" s="2">
        <v>46167.0</v>
      </c>
      <c r="L28" s="2">
        <v>46168.0</v>
      </c>
      <c r="M28">
        <f t="shared" si="0"/>
        <v>46167.0</v>
      </c>
      <c r="N28">
        <f t="shared" si="1"/>
        <v>1</v>
      </c>
      <c r="O28">
        <f t="shared" si="2"/>
        <v>0</v>
      </c>
      <c r="P28">
        <f t="shared" si="3"/>
        <v>0</v>
      </c>
      <c r="Q28">
        <f t="shared" si="4"/>
        <v>0</v>
      </c>
      <c r="R28">
        <f t="shared" si="5"/>
        <v>1</v>
      </c>
      <c r="S28">
        <f t="shared" si="6"/>
        <v>0</v>
      </c>
      <c r="T28">
        <f t="shared" si="7"/>
        <v>1</v>
      </c>
      <c r="U28">
        <f t="shared" si="8"/>
        <v>1</v>
      </c>
      <c r="V28" s="5">
        <f t="shared" si="9"/>
        <v>21.999999999941792</v>
      </c>
      <c r="W28">
        <f t="shared" si="10"/>
        <v>29</v>
      </c>
      <c r="X28">
        <f t="shared" si="11"/>
        <v>28</v>
      </c>
      <c r="Y28">
        <f t="shared" si="12"/>
        <v>1</v>
      </c>
    </row>
    <row r="29">
      <c r="A29" t="inlineStr">
        <is>
          <t xml:space="preserve">Linden Packaging</t>
        </is>
      </c>
      <c r="B29" t="inlineStr">
        <is>
          <t xml:space="preserve">4500127</t>
        </is>
      </c>
      <c r="C29" t="inlineStr">
        <is>
          <t xml:space="preserve">20</t>
        </is>
      </c>
      <c r="D29" t="inlineStr">
        <is>
          <t xml:space="preserve">BOX-INS-1812</t>
        </is>
      </c>
      <c r="E29">
        <v>5000</v>
      </c>
      <c r="F29">
        <v>4800</v>
      </c>
      <c r="G29" s="3">
        <v>46139.458333333336</v>
      </c>
      <c r="H29" s="3">
        <v>46140.375</v>
      </c>
      <c r="I29" s="2">
        <v>46167.0</v>
      </c>
      <c r="J29" s="2">
        <v>46160.0</v>
      </c>
      <c r="K29" s="2">
        <v>46167.0</v>
      </c>
      <c r="L29" s="2">
        <v>46168.0</v>
      </c>
      <c r="M29">
        <f t="shared" si="0"/>
        <v>46167.0</v>
      </c>
      <c r="N29">
        <f t="shared" si="1"/>
        <v>1</v>
      </c>
      <c r="O29">
        <f t="shared" si="2"/>
        <v>0</v>
      </c>
      <c r="P29">
        <f t="shared" si="3"/>
        <v>0</v>
      </c>
      <c r="Q29">
        <f t="shared" si="4"/>
        <v>0</v>
      </c>
      <c r="R29">
        <f t="shared" si="5"/>
        <v>0</v>
      </c>
      <c r="S29">
        <f t="shared" si="6"/>
        <v>0</v>
      </c>
      <c r="T29">
        <f t="shared" si="7"/>
        <v>1</v>
      </c>
      <c r="U29">
        <f t="shared" si="8"/>
        <v>1</v>
      </c>
      <c r="V29" s="5" t="str">
        <f t="shared" si="9"/>
        <v/>
      </c>
      <c r="W29">
        <f t="shared" si="10"/>
        <v>29</v>
      </c>
      <c r="X29">
        <f t="shared" si="11"/>
        <v>28</v>
      </c>
      <c r="Y29">
        <f t="shared" si="12"/>
        <v>1</v>
      </c>
    </row>
    <row r="30">
      <c r="A30" t="inlineStr">
        <is>
          <t xml:space="preserve">Linden Packaging</t>
        </is>
      </c>
      <c r="B30" t="inlineStr">
        <is>
          <t xml:space="preserve">4500144</t>
        </is>
      </c>
      <c r="C30" t="inlineStr">
        <is>
          <t xml:space="preserve">10</t>
        </is>
      </c>
      <c r="D30" t="inlineStr">
        <is>
          <t xml:space="preserve">BOX-RSC-2416</t>
        </is>
      </c>
      <c r="E30">
        <v>3000</v>
      </c>
      <c r="F30">
        <v>3000</v>
      </c>
      <c r="G30" s="3">
        <v>46160.333333333336</v>
      </c>
      <c r="H30" s="3">
        <v>46161.666666666664</v>
      </c>
      <c r="I30" s="2">
        <v>46181.0</v>
      </c>
      <c r="K30" s="2">
        <v>46183.0</v>
      </c>
      <c r="L30" s="2">
        <v>46183.0</v>
      </c>
      <c r="M30">
        <f t="shared" si="0"/>
        <v>46183.0</v>
      </c>
      <c r="N30">
        <f t="shared" si="1"/>
        <v>1</v>
      </c>
      <c r="O30">
        <f t="shared" si="2"/>
        <v>0</v>
      </c>
      <c r="P30">
        <f t="shared" si="3"/>
        <v>1</v>
      </c>
      <c r="Q30">
        <f t="shared" si="4"/>
        <v>0</v>
      </c>
      <c r="R30">
        <f t="shared" si="5"/>
        <v>1</v>
      </c>
      <c r="S30">
        <f t="shared" si="6"/>
        <v>1</v>
      </c>
      <c r="T30">
        <f t="shared" si="7"/>
        <v>0</v>
      </c>
      <c r="U30">
        <f t="shared" si="8"/>
        <v>1</v>
      </c>
      <c r="V30" s="5">
        <f t="shared" si="9"/>
        <v>31.999999999883585</v>
      </c>
      <c r="W30">
        <f t="shared" si="10"/>
        <v>23</v>
      </c>
      <c r="X30">
        <f t="shared" si="11"/>
        <v>23</v>
      </c>
      <c r="Y30" t="str">
        <f t="shared" si="12"/>
        <v/>
      </c>
    </row>
    <row r="31">
      <c r="A31" t="inlineStr">
        <is>
          <t xml:space="preserve">Linden Packaging</t>
        </is>
      </c>
      <c r="B31" t="inlineStr">
        <is>
          <t xml:space="preserve">4500144</t>
        </is>
      </c>
      <c r="C31" t="inlineStr">
        <is>
          <t xml:space="preserve">20</t>
        </is>
      </c>
      <c r="D31" t="inlineStr">
        <is>
          <t xml:space="preserve">TRAY-PET-08</t>
        </is>
      </c>
      <c r="E31">
        <v>8000</v>
      </c>
      <c r="F31">
        <v>8000</v>
      </c>
      <c r="G31" s="3">
        <v>46160.333333333336</v>
      </c>
      <c r="H31" s="3">
        <v>46161.666666666664</v>
      </c>
      <c r="I31" s="2">
        <v>46181.0</v>
      </c>
      <c r="K31" s="2">
        <v>46183.0</v>
      </c>
      <c r="L31" s="2">
        <v>46185.0</v>
      </c>
      <c r="M31">
        <f t="shared" si="0"/>
        <v>46183.0</v>
      </c>
      <c r="N31">
        <f t="shared" si="1"/>
        <v>1</v>
      </c>
      <c r="O31">
        <f t="shared" si="2"/>
        <v>0</v>
      </c>
      <c r="P31">
        <f t="shared" si="3"/>
        <v>0</v>
      </c>
      <c r="Q31">
        <f t="shared" si="4"/>
        <v>0</v>
      </c>
      <c r="R31">
        <f t="shared" si="5"/>
        <v>1</v>
      </c>
      <c r="S31">
        <f t="shared" si="6"/>
        <v>0</v>
      </c>
      <c r="T31">
        <f t="shared" si="7"/>
        <v>2</v>
      </c>
      <c r="U31">
        <f t="shared" si="8"/>
        <v>1</v>
      </c>
      <c r="V31" s="5" t="str">
        <f t="shared" si="9"/>
        <v/>
      </c>
      <c r="W31">
        <f t="shared" si="10"/>
        <v>25</v>
      </c>
      <c r="X31">
        <f t="shared" si="11"/>
        <v>23</v>
      </c>
      <c r="Y31" t="str">
        <f t="shared" si="12"/>
        <v/>
      </c>
    </row>
    <row r="32">
      <c r="A32" t="inlineStr">
        <is>
          <t xml:space="preserve">Linden Packaging</t>
        </is>
      </c>
      <c r="B32" t="inlineStr">
        <is>
          <t xml:space="preserve">4500162</t>
        </is>
      </c>
      <c r="C32" t="inlineStr">
        <is>
          <t xml:space="preserve">10</t>
        </is>
      </c>
      <c r="D32" t="inlineStr">
        <is>
          <t xml:space="preserve">BOX-RSC-1812</t>
        </is>
      </c>
      <c r="E32">
        <v>5000</v>
      </c>
      <c r="F32">
        <v>5000</v>
      </c>
      <c r="G32" s="3">
        <v>46181.375</v>
      </c>
      <c r="H32" s="3">
        <v>46182.375</v>
      </c>
      <c r="I32" s="2">
        <v>46209.0</v>
      </c>
      <c r="J32" s="2">
        <v>46202.0</v>
      </c>
      <c r="K32" s="2">
        <v>46209.0</v>
      </c>
      <c r="L32" s="2">
        <v>46209.0</v>
      </c>
      <c r="M32">
        <f t="shared" si="0"/>
        <v>46209.0</v>
      </c>
      <c r="N32">
        <f t="shared" si="1"/>
        <v>1</v>
      </c>
      <c r="O32">
        <f t="shared" si="2"/>
        <v>0</v>
      </c>
      <c r="P32">
        <f t="shared" si="3"/>
        <v>1</v>
      </c>
      <c r="Q32">
        <f t="shared" si="4"/>
        <v>1</v>
      </c>
      <c r="R32">
        <f t="shared" si="5"/>
        <v>1</v>
      </c>
      <c r="S32">
        <f t="shared" si="6"/>
        <v>1</v>
      </c>
      <c r="T32">
        <f t="shared" si="7"/>
        <v>0</v>
      </c>
      <c r="U32">
        <f t="shared" si="8"/>
        <v>1</v>
      </c>
      <c r="V32" s="5">
        <f t="shared" si="9"/>
        <v>24.0</v>
      </c>
      <c r="W32">
        <f t="shared" si="10"/>
        <v>28</v>
      </c>
      <c r="X32">
        <f t="shared" si="11"/>
        <v>28</v>
      </c>
      <c r="Y32">
        <f t="shared" si="12"/>
        <v>1</v>
      </c>
    </row>
    <row r="33">
      <c r="A33" t="inlineStr">
        <is>
          <t xml:space="preserve">Linden Packaging</t>
        </is>
      </c>
      <c r="B33" t="inlineStr">
        <is>
          <t xml:space="preserve">4500162</t>
        </is>
      </c>
      <c r="C33" t="inlineStr">
        <is>
          <t xml:space="preserve">20</t>
        </is>
      </c>
      <c r="D33" t="inlineStr">
        <is>
          <t xml:space="preserve">BOX-INS-1812</t>
        </is>
      </c>
      <c r="E33">
        <v>5000</v>
      </c>
      <c r="F33">
        <v>4750</v>
      </c>
      <c r="G33" s="3">
        <v>46181.375</v>
      </c>
      <c r="H33" s="3">
        <v>46182.375</v>
      </c>
      <c r="I33" s="2">
        <v>46209.0</v>
      </c>
      <c r="K33" s="2">
        <v>46209.0</v>
      </c>
      <c r="L33" s="2">
        <v>46206.0</v>
      </c>
      <c r="M33">
        <f t="shared" si="0"/>
        <v>46209.0</v>
      </c>
      <c r="N33">
        <f t="shared" si="1"/>
        <v>1</v>
      </c>
      <c r="O33">
        <f t="shared" si="2"/>
        <v>0</v>
      </c>
      <c r="P33">
        <f t="shared" si="3"/>
        <v>1</v>
      </c>
      <c r="Q33">
        <f t="shared" si="4"/>
        <v>1</v>
      </c>
      <c r="R33">
        <f t="shared" si="5"/>
        <v>0</v>
      </c>
      <c r="S33">
        <f t="shared" si="6"/>
        <v>0</v>
      </c>
      <c r="T33">
        <f t="shared" si="7"/>
        <v>-3</v>
      </c>
      <c r="U33">
        <f t="shared" si="8"/>
        <v>0</v>
      </c>
      <c r="V33" s="5" t="str">
        <f t="shared" si="9"/>
        <v/>
      </c>
      <c r="W33">
        <f t="shared" si="10"/>
        <v>25</v>
      </c>
      <c r="X33">
        <f t="shared" si="11"/>
        <v>28</v>
      </c>
      <c r="Y33" t="str">
        <f t="shared" si="12"/>
        <v/>
      </c>
    </row>
    <row r="34">
      <c r="A34" t="inlineStr">
        <is>
          <t xml:space="preserve">Linden Packaging</t>
        </is>
      </c>
      <c r="B34" t="inlineStr">
        <is>
          <t xml:space="preserve">4500181</t>
        </is>
      </c>
      <c r="C34" t="inlineStr">
        <is>
          <t xml:space="preserve">10</t>
        </is>
      </c>
      <c r="D34" t="inlineStr">
        <is>
          <t xml:space="preserve">BOX-RSC-1812</t>
        </is>
      </c>
      <c r="E34">
        <v>5000</v>
      </c>
      <c r="F34">
        <v>0</v>
      </c>
      <c r="G34" s="3">
        <v>46209.416666666664</v>
      </c>
      <c r="H34" s="3">
        <v>46211.416666666664</v>
      </c>
      <c r="I34" s="2">
        <v>46237.0</v>
      </c>
      <c r="K34" s="2">
        <v>46239.0</v>
      </c>
      <c r="M34">
        <f t="shared" si="0"/>
        <v>46239.0</v>
      </c>
      <c r="N34">
        <f t="shared" si="1"/>
        <v>1</v>
      </c>
      <c r="O34">
        <f t="shared" si="2"/>
        <v>1</v>
      </c>
      <c r="P34">
        <f t="shared" si="3"/>
        <v>0</v>
      </c>
      <c r="Q34">
        <f t="shared" si="4"/>
        <v>0</v>
      </c>
      <c r="R34">
        <f t="shared" si="5"/>
        <v>0</v>
      </c>
      <c r="S34">
        <f t="shared" si="6"/>
        <v>0</v>
      </c>
      <c r="T34">
        <f t="shared" si="7"/>
        <v>15</v>
      </c>
      <c r="U34">
        <f t="shared" si="8"/>
        <v>0</v>
      </c>
      <c r="V34" s="5">
        <f t="shared" si="9"/>
        <v>48.0</v>
      </c>
      <c r="W34" t="str">
        <f t="shared" si="10"/>
        <v/>
      </c>
      <c r="X34" t="str">
        <f t="shared" si="11"/>
        <v/>
      </c>
      <c r="Y34" t="str">
        <f t="shared" si="12"/>
        <v/>
      </c>
    </row>
    <row r="35">
      <c r="A35" t="inlineStr">
        <is>
          <t xml:space="preserve">Linden Packaging</t>
        </is>
      </c>
      <c r="B35" t="inlineStr">
        <is>
          <t xml:space="preserve">4500181</t>
        </is>
      </c>
      <c r="C35" t="inlineStr">
        <is>
          <t xml:space="preserve">20</t>
        </is>
      </c>
      <c r="D35" t="inlineStr">
        <is>
          <t xml:space="preserve">BOX-INS-1812</t>
        </is>
      </c>
      <c r="E35">
        <v>5000</v>
      </c>
      <c r="F35">
        <v>5000</v>
      </c>
      <c r="G35" s="3">
        <v>46209.416666666664</v>
      </c>
      <c r="H35" s="3">
        <v>46211.416666666664</v>
      </c>
      <c r="I35" s="2">
        <v>46237.0</v>
      </c>
      <c r="K35" s="2">
        <v>46239.0</v>
      </c>
      <c r="L35" s="2">
        <v>46239.0</v>
      </c>
      <c r="M35">
        <f t="shared" si="0"/>
        <v>46239.0</v>
      </c>
      <c r="N35">
        <f t="shared" si="1"/>
        <v>1</v>
      </c>
      <c r="O35">
        <f t="shared" si="2"/>
        <v>0</v>
      </c>
      <c r="P35">
        <f t="shared" si="3"/>
        <v>1</v>
      </c>
      <c r="Q35">
        <f t="shared" si="4"/>
        <v>0</v>
      </c>
      <c r="R35">
        <f t="shared" si="5"/>
        <v>1</v>
      </c>
      <c r="S35">
        <f t="shared" si="6"/>
        <v>1</v>
      </c>
      <c r="T35">
        <f t="shared" si="7"/>
        <v>0</v>
      </c>
      <c r="U35">
        <f t="shared" si="8"/>
        <v>1</v>
      </c>
      <c r="V35" s="5" t="str">
        <f t="shared" si="9"/>
        <v/>
      </c>
      <c r="W35">
        <f t="shared" si="10"/>
        <v>30</v>
      </c>
      <c r="X35">
        <f t="shared" si="11"/>
        <v>30</v>
      </c>
      <c r="Y35" t="str">
        <f t="shared" si="12"/>
        <v/>
      </c>
    </row>
    <row r="36">
      <c r="A36" t="inlineStr">
        <is>
          <t xml:space="preserve">Orrin Resins</t>
        </is>
      </c>
      <c r="B36" t="inlineStr">
        <is>
          <t xml:space="preserve">4500115</t>
        </is>
      </c>
      <c r="C36" t="inlineStr">
        <is>
          <t xml:space="preserve">10</t>
        </is>
      </c>
      <c r="D36" t="inlineStr">
        <is>
          <t xml:space="preserve">RES-PP-H110</t>
        </is>
      </c>
      <c r="E36">
        <v>20000</v>
      </c>
      <c r="F36">
        <v>20000</v>
      </c>
      <c r="I36" s="2">
        <v>46142.0</v>
      </c>
      <c r="K36" s="2">
        <v>46142.0</v>
      </c>
      <c r="L36" s="2">
        <v>46142.0</v>
      </c>
      <c r="M36">
        <f t="shared" si="0"/>
        <v>46142.0</v>
      </c>
      <c r="N36">
        <f t="shared" si="1"/>
        <v>1</v>
      </c>
      <c r="O36">
        <f t="shared" si="2"/>
        <v>0</v>
      </c>
      <c r="P36">
        <f t="shared" si="3"/>
        <v>1</v>
      </c>
      <c r="Q36">
        <f t="shared" si="4"/>
        <v>1</v>
      </c>
      <c r="R36">
        <f t="shared" si="5"/>
        <v>1</v>
      </c>
      <c r="S36">
        <f t="shared" si="6"/>
        <v>1</v>
      </c>
      <c r="T36">
        <f t="shared" si="7"/>
        <v>0</v>
      </c>
      <c r="U36">
        <f t="shared" si="8"/>
        <v>1</v>
      </c>
      <c r="V36" s="5" t="str">
        <f t="shared" si="9"/>
        <v/>
      </c>
      <c r="W36" t="str">
        <f t="shared" si="10"/>
        <v/>
      </c>
      <c r="X36" t="str">
        <f t="shared" si="11"/>
        <v/>
      </c>
      <c r="Y36" t="str">
        <f t="shared" si="12"/>
        <v/>
      </c>
    </row>
    <row r="37">
      <c r="A37" t="inlineStr">
        <is>
          <t xml:space="preserve">Orrin Resins</t>
        </is>
      </c>
      <c r="B37" t="inlineStr">
        <is>
          <t xml:space="preserve">4500138</t>
        </is>
      </c>
      <c r="C37" t="inlineStr">
        <is>
          <t xml:space="preserve">10</t>
        </is>
      </c>
      <c r="D37" t="inlineStr">
        <is>
          <t xml:space="preserve">RES-PP-H110</t>
        </is>
      </c>
      <c r="E37">
        <v>20000</v>
      </c>
      <c r="F37">
        <v>20000</v>
      </c>
      <c r="I37" s="2">
        <v>46170.0</v>
      </c>
      <c r="K37" s="2">
        <v>46170.0</v>
      </c>
      <c r="L37" s="2">
        <v>46177.0</v>
      </c>
      <c r="M37">
        <f t="shared" si="0"/>
        <v>46170.0</v>
      </c>
      <c r="N37">
        <f t="shared" si="1"/>
        <v>1</v>
      </c>
      <c r="O37">
        <f t="shared" si="2"/>
        <v>0</v>
      </c>
      <c r="P37">
        <f t="shared" si="3"/>
        <v>0</v>
      </c>
      <c r="Q37">
        <f t="shared" si="4"/>
        <v>0</v>
      </c>
      <c r="R37">
        <f t="shared" si="5"/>
        <v>1</v>
      </c>
      <c r="S37">
        <f t="shared" si="6"/>
        <v>0</v>
      </c>
      <c r="T37">
        <f t="shared" si="7"/>
        <v>7</v>
      </c>
      <c r="U37">
        <f t="shared" si="8"/>
        <v>0</v>
      </c>
      <c r="V37" s="5" t="str">
        <f t="shared" si="9"/>
        <v/>
      </c>
      <c r="W37" t="str">
        <f t="shared" si="10"/>
        <v/>
      </c>
      <c r="X37" t="str">
        <f t="shared" si="11"/>
        <v/>
      </c>
      <c r="Y37" t="str">
        <f t="shared" si="12"/>
        <v/>
      </c>
    </row>
    <row r="38">
      <c r="A38" t="inlineStr">
        <is>
          <t xml:space="preserve">Orrin Resins</t>
        </is>
      </c>
      <c r="B38" t="inlineStr">
        <is>
          <t xml:space="preserve">4500166</t>
        </is>
      </c>
      <c r="C38" t="inlineStr">
        <is>
          <t xml:space="preserve">10</t>
        </is>
      </c>
      <c r="D38" t="inlineStr">
        <is>
          <t xml:space="preserve">RES-PP-H110</t>
        </is>
      </c>
      <c r="E38">
        <v>20000</v>
      </c>
      <c r="F38">
        <v>20400</v>
      </c>
      <c r="I38" s="2">
        <v>46198.0</v>
      </c>
      <c r="K38" s="2">
        <v>46198.0</v>
      </c>
      <c r="L38" s="2">
        <v>46197.0</v>
      </c>
      <c r="M38">
        <f t="shared" si="0"/>
        <v>46198.0</v>
      </c>
      <c r="N38">
        <f t="shared" si="1"/>
        <v>1</v>
      </c>
      <c r="O38">
        <f t="shared" si="2"/>
        <v>0</v>
      </c>
      <c r="P38">
        <f t="shared" si="3"/>
        <v>1</v>
      </c>
      <c r="Q38">
        <f t="shared" si="4"/>
        <v>1</v>
      </c>
      <c r="R38">
        <f t="shared" si="5"/>
        <v>1</v>
      </c>
      <c r="S38">
        <f t="shared" si="6"/>
        <v>1</v>
      </c>
      <c r="T38">
        <f t="shared" si="7"/>
        <v>-1</v>
      </c>
      <c r="U38">
        <f t="shared" si="8"/>
        <v>1</v>
      </c>
      <c r="V38" s="5" t="str">
        <f t="shared" si="9"/>
        <v/>
      </c>
      <c r="W38" t="str">
        <f t="shared" si="10"/>
        <v/>
      </c>
      <c r="X38" t="str">
        <f t="shared" si="11"/>
        <v/>
      </c>
      <c r="Y38" t="str">
        <f t="shared" si="12"/>
        <v/>
      </c>
    </row>
    <row r="39">
      <c r="A39" t="inlineStr">
        <is>
          <t xml:space="preserve">Orrin Resins</t>
        </is>
      </c>
      <c r="B39" t="inlineStr">
        <is>
          <t xml:space="preserve">4500185</t>
        </is>
      </c>
      <c r="C39" t="inlineStr">
        <is>
          <t xml:space="preserve">10</t>
        </is>
      </c>
      <c r="D39" t="inlineStr">
        <is>
          <t xml:space="preserve">RES-PP-H110</t>
        </is>
      </c>
      <c r="E39">
        <v>20000</v>
      </c>
      <c r="F39">
        <v>20000</v>
      </c>
      <c r="I39" s="2">
        <v>46226.0</v>
      </c>
      <c r="L39" s="2">
        <v>46225.0</v>
      </c>
      <c r="M39">
        <f t="shared" si="0"/>
        <v>46226.0</v>
      </c>
      <c r="N39">
        <f t="shared" si="1"/>
        <v>1</v>
      </c>
      <c r="O39">
        <f t="shared" si="2"/>
        <v>0</v>
      </c>
      <c r="P39" t="str">
        <f t="shared" si="3"/>
        <v/>
      </c>
      <c r="Q39">
        <f t="shared" si="4"/>
        <v>1</v>
      </c>
      <c r="R39">
        <f t="shared" si="5"/>
        <v>1</v>
      </c>
      <c r="S39" t="str">
        <f t="shared" si="6"/>
        <v/>
      </c>
      <c r="T39" t="str">
        <f t="shared" si="7"/>
        <v/>
      </c>
      <c r="U39" t="str">
        <f t="shared" si="8"/>
        <v/>
      </c>
      <c r="V39" s="5" t="str">
        <f t="shared" si="9"/>
        <v/>
      </c>
      <c r="W39" t="str">
        <f t="shared" si="10"/>
        <v/>
      </c>
      <c r="X39" t="str">
        <f t="shared" si="11"/>
        <v/>
      </c>
      <c r="Y39" t="str">
        <f t="shared" si="12"/>
        <v/>
      </c>
    </row>
    <row r="40">
      <c r="M40">
        <f t="shared" si="0"/>
      </c>
      <c r="N40">
        <f t="shared" si="1"/>
      </c>
      <c r="O40">
        <f t="shared" si="2"/>
      </c>
      <c r="P40">
        <f t="shared" si="3"/>
      </c>
      <c r="Q40">
        <f t="shared" si="4"/>
      </c>
      <c r="R40">
        <f t="shared" si="5"/>
      </c>
      <c r="S40">
        <f t="shared" si="6"/>
      </c>
      <c r="T40">
        <f t="shared" si="7"/>
      </c>
      <c r="U40">
        <f t="shared" si="8"/>
      </c>
      <c r="V40" s="5">
        <f t="shared" si="9"/>
      </c>
      <c r="W40">
        <f t="shared" si="10"/>
      </c>
      <c r="X40">
        <f t="shared" si="11"/>
      </c>
      <c r="Y40">
        <f t="shared" si="12"/>
      </c>
    </row>
    <row r="41">
      <c r="M41">
        <f t="shared" si="0"/>
      </c>
      <c r="N41">
        <f t="shared" si="1"/>
      </c>
      <c r="O41">
        <f t="shared" si="2"/>
      </c>
      <c r="P41">
        <f t="shared" si="3"/>
      </c>
      <c r="Q41">
        <f t="shared" si="4"/>
      </c>
      <c r="R41">
        <f t="shared" si="5"/>
      </c>
      <c r="S41">
        <f t="shared" si="6"/>
      </c>
      <c r="T41">
        <f t="shared" si="7"/>
      </c>
      <c r="U41">
        <f t="shared" si="8"/>
      </c>
      <c r="V41" s="5">
        <f t="shared" si="9"/>
      </c>
      <c r="W41">
        <f t="shared" si="10"/>
      </c>
      <c r="X41">
        <f t="shared" si="11"/>
      </c>
      <c r="Y41">
        <f t="shared" si="12"/>
      </c>
    </row>
    <row r="42">
      <c r="M42">
        <f t="shared" si="0"/>
      </c>
      <c r="N42">
        <f t="shared" si="1"/>
      </c>
      <c r="O42">
        <f t="shared" si="2"/>
      </c>
      <c r="P42">
        <f t="shared" si="3"/>
      </c>
      <c r="Q42">
        <f t="shared" si="4"/>
      </c>
      <c r="R42">
        <f t="shared" si="5"/>
      </c>
      <c r="S42">
        <f t="shared" si="6"/>
      </c>
      <c r="T42">
        <f t="shared" si="7"/>
      </c>
      <c r="U42">
        <f t="shared" si="8"/>
      </c>
      <c r="V42" s="5">
        <f t="shared" si="9"/>
      </c>
      <c r="W42">
        <f t="shared" si="10"/>
      </c>
      <c r="X42">
        <f t="shared" si="11"/>
      </c>
      <c r="Y42">
        <f t="shared" si="12"/>
      </c>
    </row>
    <row r="43">
      <c r="M43">
        <f t="shared" si="0"/>
      </c>
      <c r="N43">
        <f t="shared" si="1"/>
      </c>
      <c r="O43">
        <f t="shared" si="2"/>
      </c>
      <c r="P43">
        <f t="shared" si="3"/>
      </c>
      <c r="Q43">
        <f t="shared" si="4"/>
      </c>
      <c r="R43">
        <f t="shared" si="5"/>
      </c>
      <c r="S43">
        <f t="shared" si="6"/>
      </c>
      <c r="T43">
        <f t="shared" si="7"/>
      </c>
      <c r="U43">
        <f t="shared" si="8"/>
      </c>
      <c r="V43" s="5">
        <f t="shared" si="9"/>
      </c>
      <c r="W43">
        <f t="shared" si="10"/>
      </c>
      <c r="X43">
        <f t="shared" si="11"/>
      </c>
      <c r="Y43">
        <f t="shared" si="12"/>
      </c>
    </row>
    <row r="44">
      <c r="M44">
        <f t="shared" si="0"/>
      </c>
      <c r="N44">
        <f t="shared" si="1"/>
      </c>
      <c r="O44">
        <f t="shared" si="2"/>
      </c>
      <c r="P44">
        <f t="shared" si="3"/>
      </c>
      <c r="Q44">
        <f t="shared" si="4"/>
      </c>
      <c r="R44">
        <f t="shared" si="5"/>
      </c>
      <c r="S44">
        <f t="shared" si="6"/>
      </c>
      <c r="T44">
        <f t="shared" si="7"/>
      </c>
      <c r="U44">
        <f t="shared" si="8"/>
      </c>
      <c r="V44" s="5">
        <f t="shared" si="9"/>
      </c>
      <c r="W44">
        <f t="shared" si="10"/>
      </c>
      <c r="X44">
        <f t="shared" si="11"/>
      </c>
      <c r="Y44">
        <f t="shared" si="12"/>
      </c>
    </row>
    <row r="45">
      <c r="M45">
        <f t="shared" si="0"/>
      </c>
      <c r="N45">
        <f t="shared" si="1"/>
      </c>
      <c r="O45">
        <f t="shared" si="2"/>
      </c>
      <c r="P45">
        <f t="shared" si="3"/>
      </c>
      <c r="Q45">
        <f t="shared" si="4"/>
      </c>
      <c r="R45">
        <f t="shared" si="5"/>
      </c>
      <c r="S45">
        <f t="shared" si="6"/>
      </c>
      <c r="T45">
        <f t="shared" si="7"/>
      </c>
      <c r="U45">
        <f t="shared" si="8"/>
      </c>
      <c r="V45" s="5">
        <f t="shared" si="9"/>
      </c>
      <c r="W45">
        <f t="shared" si="10"/>
      </c>
      <c r="X45">
        <f t="shared" si="11"/>
      </c>
      <c r="Y45">
        <f t="shared" si="12"/>
      </c>
    </row>
    <row r="46">
      <c r="M46">
        <f t="shared" si="0"/>
      </c>
      <c r="N46">
        <f t="shared" si="1"/>
      </c>
      <c r="O46">
        <f t="shared" si="2"/>
      </c>
      <c r="P46">
        <f t="shared" si="3"/>
      </c>
      <c r="Q46">
        <f t="shared" si="4"/>
      </c>
      <c r="R46">
        <f t="shared" si="5"/>
      </c>
      <c r="S46">
        <f t="shared" si="6"/>
      </c>
      <c r="T46">
        <f t="shared" si="7"/>
      </c>
      <c r="U46">
        <f t="shared" si="8"/>
      </c>
      <c r="V46" s="5">
        <f t="shared" si="9"/>
      </c>
      <c r="W46">
        <f t="shared" si="10"/>
      </c>
      <c r="X46">
        <f t="shared" si="11"/>
      </c>
      <c r="Y46">
        <f t="shared" si="12"/>
      </c>
    </row>
    <row r="47">
      <c r="M47">
        <f t="shared" si="0"/>
      </c>
      <c r="N47">
        <f t="shared" si="1"/>
      </c>
      <c r="O47">
        <f t="shared" si="2"/>
      </c>
      <c r="P47">
        <f t="shared" si="3"/>
      </c>
      <c r="Q47">
        <f t="shared" si="4"/>
      </c>
      <c r="R47">
        <f t="shared" si="5"/>
      </c>
      <c r="S47">
        <f t="shared" si="6"/>
      </c>
      <c r="T47">
        <f t="shared" si="7"/>
      </c>
      <c r="U47">
        <f t="shared" si="8"/>
      </c>
      <c r="V47" s="5">
        <f t="shared" si="9"/>
      </c>
      <c r="W47">
        <f t="shared" si="10"/>
      </c>
      <c r="X47">
        <f t="shared" si="11"/>
      </c>
      <c r="Y47">
        <f t="shared" si="12"/>
      </c>
    </row>
    <row r="48">
      <c r="M48">
        <f t="shared" si="0"/>
      </c>
      <c r="N48">
        <f t="shared" si="1"/>
      </c>
      <c r="O48">
        <f t="shared" si="2"/>
      </c>
      <c r="P48">
        <f t="shared" si="3"/>
      </c>
      <c r="Q48">
        <f t="shared" si="4"/>
      </c>
      <c r="R48">
        <f t="shared" si="5"/>
      </c>
      <c r="S48">
        <f t="shared" si="6"/>
      </c>
      <c r="T48">
        <f t="shared" si="7"/>
      </c>
      <c r="U48">
        <f t="shared" si="8"/>
      </c>
      <c r="V48" s="5">
        <f t="shared" si="9"/>
      </c>
      <c r="W48">
        <f t="shared" si="10"/>
      </c>
      <c r="X48">
        <f t="shared" si="11"/>
      </c>
      <c r="Y48">
        <f t="shared" si="12"/>
      </c>
    </row>
    <row r="49">
      <c r="M49">
        <f t="shared" si="0"/>
      </c>
      <c r="N49">
        <f t="shared" si="1"/>
      </c>
      <c r="O49">
        <f t="shared" si="2"/>
      </c>
      <c r="P49">
        <f t="shared" si="3"/>
      </c>
      <c r="Q49">
        <f t="shared" si="4"/>
      </c>
      <c r="R49">
        <f t="shared" si="5"/>
      </c>
      <c r="S49">
        <f t="shared" si="6"/>
      </c>
      <c r="T49">
        <f t="shared" si="7"/>
      </c>
      <c r="U49">
        <f t="shared" si="8"/>
      </c>
      <c r="V49" s="5">
        <f t="shared" si="9"/>
      </c>
      <c r="W49">
        <f t="shared" si="10"/>
      </c>
      <c r="X49">
        <f t="shared" si="11"/>
      </c>
      <c r="Y49">
        <f t="shared" si="12"/>
      </c>
    </row>
    <row r="50">
      <c r="M50">
        <f t="shared" si="0"/>
      </c>
      <c r="N50">
        <f t="shared" si="1"/>
      </c>
      <c r="O50">
        <f t="shared" si="2"/>
      </c>
      <c r="P50">
        <f t="shared" si="3"/>
      </c>
      <c r="Q50">
        <f t="shared" si="4"/>
      </c>
      <c r="R50">
        <f t="shared" si="5"/>
      </c>
      <c r="S50">
        <f t="shared" si="6"/>
      </c>
      <c r="T50">
        <f t="shared" si="7"/>
      </c>
      <c r="U50">
        <f t="shared" si="8"/>
      </c>
      <c r="V50" s="5">
        <f t="shared" si="9"/>
      </c>
      <c r="W50">
        <f t="shared" si="10"/>
      </c>
      <c r="X50">
        <f t="shared" si="11"/>
      </c>
      <c r="Y50">
        <f t="shared" si="12"/>
      </c>
    </row>
    <row r="51">
      <c r="M51">
        <f t="shared" si="0"/>
      </c>
      <c r="N51">
        <f t="shared" si="1"/>
      </c>
      <c r="O51">
        <f t="shared" si="2"/>
      </c>
      <c r="P51">
        <f t="shared" si="3"/>
      </c>
      <c r="Q51">
        <f t="shared" si="4"/>
      </c>
      <c r="R51">
        <f t="shared" si="5"/>
      </c>
      <c r="S51">
        <f t="shared" si="6"/>
      </c>
      <c r="T51">
        <f t="shared" si="7"/>
      </c>
      <c r="U51">
        <f t="shared" si="8"/>
      </c>
      <c r="V51" s="5">
        <f t="shared" si="9"/>
      </c>
      <c r="W51">
        <f t="shared" si="10"/>
      </c>
      <c r="X51">
        <f t="shared" si="11"/>
      </c>
      <c r="Y51">
        <f t="shared" si="12"/>
      </c>
    </row>
    <row r="52">
      <c r="M52">
        <f t="shared" si="0"/>
      </c>
      <c r="N52">
        <f t="shared" si="1"/>
      </c>
      <c r="O52">
        <f t="shared" si="2"/>
      </c>
      <c r="P52">
        <f t="shared" si="3"/>
      </c>
      <c r="Q52">
        <f t="shared" si="4"/>
      </c>
      <c r="R52">
        <f t="shared" si="5"/>
      </c>
      <c r="S52">
        <f t="shared" si="6"/>
      </c>
      <c r="T52">
        <f t="shared" si="7"/>
      </c>
      <c r="U52">
        <f t="shared" si="8"/>
      </c>
      <c r="V52" s="5">
        <f t="shared" si="9"/>
      </c>
      <c r="W52">
        <f t="shared" si="10"/>
      </c>
      <c r="X52">
        <f t="shared" si="11"/>
      </c>
      <c r="Y52">
        <f t="shared" si="12"/>
      </c>
    </row>
    <row r="53">
      <c r="M53">
        <f t="shared" si="0"/>
      </c>
      <c r="N53">
        <f t="shared" si="1"/>
      </c>
      <c r="O53">
        <f t="shared" si="2"/>
      </c>
      <c r="P53">
        <f t="shared" si="3"/>
      </c>
      <c r="Q53">
        <f t="shared" si="4"/>
      </c>
      <c r="R53">
        <f t="shared" si="5"/>
      </c>
      <c r="S53">
        <f t="shared" si="6"/>
      </c>
      <c r="T53">
        <f t="shared" si="7"/>
      </c>
      <c r="U53">
        <f t="shared" si="8"/>
      </c>
      <c r="V53" s="5">
        <f t="shared" si="9"/>
      </c>
      <c r="W53">
        <f t="shared" si="10"/>
      </c>
      <c r="X53">
        <f t="shared" si="11"/>
      </c>
      <c r="Y53">
        <f t="shared" si="12"/>
      </c>
    </row>
    <row r="54">
      <c r="M54">
        <f t="shared" si="0"/>
      </c>
      <c r="N54">
        <f t="shared" si="1"/>
      </c>
      <c r="O54">
        <f t="shared" si="2"/>
      </c>
      <c r="P54">
        <f t="shared" si="3"/>
      </c>
      <c r="Q54">
        <f t="shared" si="4"/>
      </c>
      <c r="R54">
        <f t="shared" si="5"/>
      </c>
      <c r="S54">
        <f t="shared" si="6"/>
      </c>
      <c r="T54">
        <f t="shared" si="7"/>
      </c>
      <c r="U54">
        <f t="shared" si="8"/>
      </c>
      <c r="V54" s="5">
        <f t="shared" si="9"/>
      </c>
      <c r="W54">
        <f t="shared" si="10"/>
      </c>
      <c r="X54">
        <f t="shared" si="11"/>
      </c>
      <c r="Y54">
        <f t="shared" si="12"/>
      </c>
    </row>
    <row r="55">
      <c r="M55">
        <f t="shared" si="0"/>
      </c>
      <c r="N55">
        <f t="shared" si="1"/>
      </c>
      <c r="O55">
        <f t="shared" si="2"/>
      </c>
      <c r="P55">
        <f t="shared" si="3"/>
      </c>
      <c r="Q55">
        <f t="shared" si="4"/>
      </c>
      <c r="R55">
        <f t="shared" si="5"/>
      </c>
      <c r="S55">
        <f t="shared" si="6"/>
      </c>
      <c r="T55">
        <f t="shared" si="7"/>
      </c>
      <c r="U55">
        <f t="shared" si="8"/>
      </c>
      <c r="V55" s="5">
        <f t="shared" si="9"/>
      </c>
      <c r="W55">
        <f t="shared" si="10"/>
      </c>
      <c r="X55">
        <f t="shared" si="11"/>
      </c>
      <c r="Y55">
        <f t="shared" si="12"/>
      </c>
    </row>
    <row r="56">
      <c r="M56">
        <f t="shared" si="0"/>
      </c>
      <c r="N56">
        <f t="shared" si="1"/>
      </c>
      <c r="O56">
        <f t="shared" si="2"/>
      </c>
      <c r="P56">
        <f t="shared" si="3"/>
      </c>
      <c r="Q56">
        <f t="shared" si="4"/>
      </c>
      <c r="R56">
        <f t="shared" si="5"/>
      </c>
      <c r="S56">
        <f t="shared" si="6"/>
      </c>
      <c r="T56">
        <f t="shared" si="7"/>
      </c>
      <c r="U56">
        <f t="shared" si="8"/>
      </c>
      <c r="V56" s="5">
        <f t="shared" si="9"/>
      </c>
      <c r="W56">
        <f t="shared" si="10"/>
      </c>
      <c r="X56">
        <f t="shared" si="11"/>
      </c>
      <c r="Y56">
        <f t="shared" si="12"/>
      </c>
    </row>
    <row r="57">
      <c r="M57">
        <f t="shared" si="0"/>
      </c>
      <c r="N57">
        <f t="shared" si="1"/>
      </c>
      <c r="O57">
        <f t="shared" si="2"/>
      </c>
      <c r="P57">
        <f t="shared" si="3"/>
      </c>
      <c r="Q57">
        <f t="shared" si="4"/>
      </c>
      <c r="R57">
        <f t="shared" si="5"/>
      </c>
      <c r="S57">
        <f t="shared" si="6"/>
      </c>
      <c r="T57">
        <f t="shared" si="7"/>
      </c>
      <c r="U57">
        <f t="shared" si="8"/>
      </c>
      <c r="V57" s="5">
        <f t="shared" si="9"/>
      </c>
      <c r="W57">
        <f t="shared" si="10"/>
      </c>
      <c r="X57">
        <f t="shared" si="11"/>
      </c>
      <c r="Y57">
        <f t="shared" si="12"/>
      </c>
    </row>
    <row r="58">
      <c r="M58">
        <f t="shared" si="0"/>
      </c>
      <c r="N58">
        <f t="shared" si="1"/>
      </c>
      <c r="O58">
        <f t="shared" si="2"/>
      </c>
      <c r="P58">
        <f t="shared" si="3"/>
      </c>
      <c r="Q58">
        <f t="shared" si="4"/>
      </c>
      <c r="R58">
        <f t="shared" si="5"/>
      </c>
      <c r="S58">
        <f t="shared" si="6"/>
      </c>
      <c r="T58">
        <f t="shared" si="7"/>
      </c>
      <c r="U58">
        <f t="shared" si="8"/>
      </c>
      <c r="V58" s="5">
        <f t="shared" si="9"/>
      </c>
      <c r="W58">
        <f t="shared" si="10"/>
      </c>
      <c r="X58">
        <f t="shared" si="11"/>
      </c>
      <c r="Y58">
        <f t="shared" si="12"/>
      </c>
    </row>
    <row r="59">
      <c r="M59">
        <f t="shared" si="0"/>
      </c>
      <c r="N59">
        <f t="shared" si="1"/>
      </c>
      <c r="O59">
        <f t="shared" si="2"/>
      </c>
      <c r="P59">
        <f t="shared" si="3"/>
      </c>
      <c r="Q59">
        <f t="shared" si="4"/>
      </c>
      <c r="R59">
        <f t="shared" si="5"/>
      </c>
      <c r="S59">
        <f t="shared" si="6"/>
      </c>
      <c r="T59">
        <f t="shared" si="7"/>
      </c>
      <c r="U59">
        <f t="shared" si="8"/>
      </c>
      <c r="V59" s="5">
        <f t="shared" si="9"/>
      </c>
      <c r="W59">
        <f t="shared" si="10"/>
      </c>
      <c r="X59">
        <f t="shared" si="11"/>
      </c>
      <c r="Y59">
        <f t="shared" si="12"/>
      </c>
    </row>
    <row r="60">
      <c r="M60">
        <f t="shared" si="0"/>
      </c>
      <c r="N60">
        <f t="shared" si="1"/>
      </c>
      <c r="O60">
        <f t="shared" si="2"/>
      </c>
      <c r="P60">
        <f t="shared" si="3"/>
      </c>
      <c r="Q60">
        <f t="shared" si="4"/>
      </c>
      <c r="R60">
        <f t="shared" si="5"/>
      </c>
      <c r="S60">
        <f t="shared" si="6"/>
      </c>
      <c r="T60">
        <f t="shared" si="7"/>
      </c>
      <c r="U60">
        <f t="shared" si="8"/>
      </c>
      <c r="V60" s="5">
        <f t="shared" si="9"/>
      </c>
      <c r="W60">
        <f t="shared" si="10"/>
      </c>
      <c r="X60">
        <f t="shared" si="11"/>
      </c>
      <c r="Y60">
        <f t="shared" si="12"/>
      </c>
    </row>
    <row r="61">
      <c r="M61">
        <f t="shared" si="0"/>
      </c>
      <c r="N61">
        <f t="shared" si="1"/>
      </c>
      <c r="O61">
        <f t="shared" si="2"/>
      </c>
      <c r="P61">
        <f t="shared" si="3"/>
      </c>
      <c r="Q61">
        <f t="shared" si="4"/>
      </c>
      <c r="R61">
        <f t="shared" si="5"/>
      </c>
      <c r="S61">
        <f t="shared" si="6"/>
      </c>
      <c r="T61">
        <f t="shared" si="7"/>
      </c>
      <c r="U61">
        <f t="shared" si="8"/>
      </c>
      <c r="V61" s="5">
        <f t="shared" si="9"/>
      </c>
      <c r="W61">
        <f t="shared" si="10"/>
      </c>
      <c r="X61">
        <f t="shared" si="11"/>
      </c>
      <c r="Y61">
        <f t="shared" si="12"/>
      </c>
    </row>
    <row r="62">
      <c r="M62">
        <f t="shared" si="0"/>
      </c>
      <c r="N62">
        <f t="shared" si="1"/>
      </c>
      <c r="O62">
        <f t="shared" si="2"/>
      </c>
      <c r="P62">
        <f t="shared" si="3"/>
      </c>
      <c r="Q62">
        <f t="shared" si="4"/>
      </c>
      <c r="R62">
        <f t="shared" si="5"/>
      </c>
      <c r="S62">
        <f t="shared" si="6"/>
      </c>
      <c r="T62">
        <f t="shared" si="7"/>
      </c>
      <c r="U62">
        <f t="shared" si="8"/>
      </c>
      <c r="V62" s="5">
        <f t="shared" si="9"/>
      </c>
      <c r="W62">
        <f t="shared" si="10"/>
      </c>
      <c r="X62">
        <f t="shared" si="11"/>
      </c>
      <c r="Y62">
        <f t="shared" si="12"/>
      </c>
    </row>
    <row r="63">
      <c r="M63">
        <f t="shared" si="0"/>
      </c>
      <c r="N63">
        <f t="shared" si="1"/>
      </c>
      <c r="O63">
        <f t="shared" si="2"/>
      </c>
      <c r="P63">
        <f t="shared" si="3"/>
      </c>
      <c r="Q63">
        <f t="shared" si="4"/>
      </c>
      <c r="R63">
        <f t="shared" si="5"/>
      </c>
      <c r="S63">
        <f t="shared" si="6"/>
      </c>
      <c r="T63">
        <f t="shared" si="7"/>
      </c>
      <c r="U63">
        <f t="shared" si="8"/>
      </c>
      <c r="V63" s="5">
        <f t="shared" si="9"/>
      </c>
      <c r="W63">
        <f t="shared" si="10"/>
      </c>
      <c r="X63">
        <f t="shared" si="11"/>
      </c>
      <c r="Y63">
        <f t="shared" si="12"/>
      </c>
    </row>
    <row r="64">
      <c r="M64">
        <f t="shared" si="0"/>
      </c>
      <c r="N64">
        <f t="shared" si="1"/>
      </c>
      <c r="O64">
        <f t="shared" si="2"/>
      </c>
      <c r="P64">
        <f t="shared" si="3"/>
      </c>
      <c r="Q64">
        <f t="shared" si="4"/>
      </c>
      <c r="R64">
        <f t="shared" si="5"/>
      </c>
      <c r="S64">
        <f t="shared" si="6"/>
      </c>
      <c r="T64">
        <f t="shared" si="7"/>
      </c>
      <c r="U64">
        <f t="shared" si="8"/>
      </c>
      <c r="V64" s="5">
        <f t="shared" si="9"/>
      </c>
      <c r="W64">
        <f t="shared" si="10"/>
      </c>
      <c r="X64">
        <f t="shared" si="11"/>
      </c>
      <c r="Y64">
        <f t="shared" si="12"/>
      </c>
    </row>
    <row r="65">
      <c r="M65">
        <f t="shared" si="0"/>
      </c>
      <c r="N65">
        <f t="shared" si="1"/>
      </c>
      <c r="O65">
        <f t="shared" si="2"/>
      </c>
      <c r="P65">
        <f t="shared" si="3"/>
      </c>
      <c r="Q65">
        <f t="shared" si="4"/>
      </c>
      <c r="R65">
        <f t="shared" si="5"/>
      </c>
      <c r="S65">
        <f t="shared" si="6"/>
      </c>
      <c r="T65">
        <f t="shared" si="7"/>
      </c>
      <c r="U65">
        <f t="shared" si="8"/>
      </c>
      <c r="V65" s="5">
        <f t="shared" si="9"/>
      </c>
      <c r="W65">
        <f t="shared" si="10"/>
      </c>
      <c r="X65">
        <f t="shared" si="11"/>
      </c>
      <c r="Y65">
        <f t="shared" si="12"/>
      </c>
    </row>
    <row r="66">
      <c r="M66">
        <f t="shared" si="0"/>
      </c>
      <c r="N66">
        <f t="shared" si="1"/>
      </c>
      <c r="O66">
        <f t="shared" si="2"/>
      </c>
      <c r="P66">
        <f t="shared" si="3"/>
      </c>
      <c r="Q66">
        <f t="shared" si="4"/>
      </c>
      <c r="R66">
        <f t="shared" si="5"/>
      </c>
      <c r="S66">
        <f t="shared" si="6"/>
      </c>
      <c r="T66">
        <f t="shared" si="7"/>
      </c>
      <c r="U66">
        <f t="shared" si="8"/>
      </c>
      <c r="V66" s="5">
        <f t="shared" si="9"/>
      </c>
      <c r="W66">
        <f t="shared" si="10"/>
      </c>
      <c r="X66">
        <f t="shared" si="11"/>
      </c>
      <c r="Y66">
        <f t="shared" si="12"/>
      </c>
    </row>
    <row r="67">
      <c r="M67">
        <f t="shared" si="0"/>
      </c>
      <c r="N67">
        <f t="shared" si="1"/>
      </c>
      <c r="O67">
        <f t="shared" si="2"/>
      </c>
      <c r="P67">
        <f t="shared" si="3"/>
      </c>
      <c r="Q67">
        <f t="shared" si="4"/>
      </c>
      <c r="R67">
        <f t="shared" si="5"/>
      </c>
      <c r="S67">
        <f t="shared" si="6"/>
      </c>
      <c r="T67">
        <f t="shared" si="7"/>
      </c>
      <c r="U67">
        <f t="shared" si="8"/>
      </c>
      <c r="V67" s="5">
        <f t="shared" si="9"/>
      </c>
      <c r="W67">
        <f t="shared" si="10"/>
      </c>
      <c r="X67">
        <f t="shared" si="11"/>
      </c>
      <c r="Y67">
        <f t="shared" si="12"/>
      </c>
    </row>
    <row r="68">
      <c r="M68">
        <f t="shared" si="0"/>
      </c>
      <c r="N68">
        <f t="shared" si="1"/>
      </c>
      <c r="O68">
        <f t="shared" si="2"/>
      </c>
      <c r="P68">
        <f t="shared" si="3"/>
      </c>
      <c r="Q68">
        <f t="shared" si="4"/>
      </c>
      <c r="R68">
        <f t="shared" si="5"/>
      </c>
      <c r="S68">
        <f t="shared" si="6"/>
      </c>
      <c r="T68">
        <f t="shared" si="7"/>
      </c>
      <c r="U68">
        <f t="shared" si="8"/>
      </c>
      <c r="V68" s="5">
        <f t="shared" si="9"/>
      </c>
      <c r="W68">
        <f t="shared" si="10"/>
      </c>
      <c r="X68">
        <f t="shared" si="11"/>
      </c>
      <c r="Y68">
        <f t="shared" si="12"/>
      </c>
    </row>
    <row r="69">
      <c r="M69">
        <f t="shared" si="0"/>
      </c>
      <c r="N69">
        <f t="shared" si="1"/>
      </c>
      <c r="O69">
        <f t="shared" si="2"/>
      </c>
      <c r="P69">
        <f t="shared" si="3"/>
      </c>
      <c r="Q69">
        <f t="shared" si="4"/>
      </c>
      <c r="R69">
        <f t="shared" si="5"/>
      </c>
      <c r="S69">
        <f t="shared" si="6"/>
      </c>
      <c r="T69">
        <f t="shared" si="7"/>
      </c>
      <c r="U69">
        <f t="shared" si="8"/>
      </c>
      <c r="V69" s="5">
        <f t="shared" si="9"/>
      </c>
      <c r="W69">
        <f t="shared" si="10"/>
      </c>
      <c r="X69">
        <f t="shared" si="11"/>
      </c>
      <c r="Y69">
        <f t="shared" si="12"/>
      </c>
    </row>
    <row r="70">
      <c r="M70">
        <f t="shared" si="0"/>
      </c>
      <c r="N70">
        <f t="shared" si="1"/>
      </c>
      <c r="O70">
        <f t="shared" si="2"/>
      </c>
      <c r="P70">
        <f t="shared" si="3"/>
      </c>
      <c r="Q70">
        <f t="shared" si="4"/>
      </c>
      <c r="R70">
        <f t="shared" si="5"/>
      </c>
      <c r="S70">
        <f t="shared" si="6"/>
      </c>
      <c r="T70">
        <f t="shared" si="7"/>
      </c>
      <c r="U70">
        <f t="shared" si="8"/>
      </c>
      <c r="V70" s="5">
        <f t="shared" si="9"/>
      </c>
      <c r="W70">
        <f t="shared" si="10"/>
      </c>
      <c r="X70">
        <f t="shared" si="11"/>
      </c>
      <c r="Y70">
        <f t="shared" si="12"/>
      </c>
    </row>
    <row r="71">
      <c r="M71">
        <f t="shared" si="0"/>
      </c>
      <c r="N71">
        <f t="shared" si="1"/>
      </c>
      <c r="O71">
        <f t="shared" si="2"/>
      </c>
      <c r="P71">
        <f t="shared" si="3"/>
      </c>
      <c r="Q71">
        <f t="shared" si="4"/>
      </c>
      <c r="R71">
        <f t="shared" si="5"/>
      </c>
      <c r="S71">
        <f t="shared" si="6"/>
      </c>
      <c r="T71">
        <f t="shared" si="7"/>
      </c>
      <c r="U71">
        <f t="shared" si="8"/>
      </c>
      <c r="V71" s="5">
        <f t="shared" si="9"/>
      </c>
      <c r="W71">
        <f t="shared" si="10"/>
      </c>
      <c r="X71">
        <f t="shared" si="11"/>
      </c>
      <c r="Y71">
        <f t="shared" si="12"/>
      </c>
    </row>
    <row r="72">
      <c r="M72">
        <f t="shared" si="0"/>
      </c>
      <c r="N72">
        <f t="shared" si="1"/>
      </c>
      <c r="O72">
        <f t="shared" si="2"/>
      </c>
      <c r="P72">
        <f t="shared" si="3"/>
      </c>
      <c r="Q72">
        <f t="shared" si="4"/>
      </c>
      <c r="R72">
        <f t="shared" si="5"/>
      </c>
      <c r="S72">
        <f t="shared" si="6"/>
      </c>
      <c r="T72">
        <f t="shared" si="7"/>
      </c>
      <c r="U72">
        <f t="shared" si="8"/>
      </c>
      <c r="V72" s="5">
        <f t="shared" si="9"/>
      </c>
      <c r="W72">
        <f t="shared" si="10"/>
      </c>
      <c r="X72">
        <f t="shared" si="11"/>
      </c>
      <c r="Y72">
        <f t="shared" si="12"/>
      </c>
    </row>
    <row r="73">
      <c r="M73">
        <f t="shared" si="0"/>
      </c>
      <c r="N73">
        <f t="shared" si="1"/>
      </c>
      <c r="O73">
        <f t="shared" si="2"/>
      </c>
      <c r="P73">
        <f t="shared" si="3"/>
      </c>
      <c r="Q73">
        <f t="shared" si="4"/>
      </c>
      <c r="R73">
        <f t="shared" si="5"/>
      </c>
      <c r="S73">
        <f t="shared" si="6"/>
      </c>
      <c r="T73">
        <f t="shared" si="7"/>
      </c>
      <c r="U73">
        <f t="shared" si="8"/>
      </c>
      <c r="V73" s="5">
        <f t="shared" si="9"/>
      </c>
      <c r="W73">
        <f t="shared" si="10"/>
      </c>
      <c r="X73">
        <f t="shared" si="11"/>
      </c>
      <c r="Y73">
        <f t="shared" si="12"/>
      </c>
    </row>
    <row r="74">
      <c r="M74">
        <f t="shared" si="0"/>
      </c>
      <c r="N74">
        <f t="shared" si="1"/>
      </c>
      <c r="O74">
        <f t="shared" si="2"/>
      </c>
      <c r="P74">
        <f t="shared" si="3"/>
      </c>
      <c r="Q74">
        <f t="shared" si="4"/>
      </c>
      <c r="R74">
        <f t="shared" si="5"/>
      </c>
      <c r="S74">
        <f t="shared" si="6"/>
      </c>
      <c r="T74">
        <f t="shared" si="7"/>
      </c>
      <c r="U74">
        <f t="shared" si="8"/>
      </c>
      <c r="V74" s="5">
        <f t="shared" si="9"/>
      </c>
      <c r="W74">
        <f t="shared" si="10"/>
      </c>
      <c r="X74">
        <f t="shared" si="11"/>
      </c>
      <c r="Y74">
        <f t="shared" si="12"/>
      </c>
    </row>
    <row r="75">
      <c r="M75">
        <f t="shared" si="0"/>
      </c>
      <c r="N75">
        <f t="shared" si="1"/>
      </c>
      <c r="O75">
        <f t="shared" si="2"/>
      </c>
      <c r="P75">
        <f t="shared" si="3"/>
      </c>
      <c r="Q75">
        <f t="shared" si="4"/>
      </c>
      <c r="R75">
        <f t="shared" si="5"/>
      </c>
      <c r="S75">
        <f t="shared" si="6"/>
      </c>
      <c r="T75">
        <f t="shared" si="7"/>
      </c>
      <c r="U75">
        <f t="shared" si="8"/>
      </c>
      <c r="V75" s="5">
        <f t="shared" si="9"/>
      </c>
      <c r="W75">
        <f t="shared" si="10"/>
      </c>
      <c r="X75">
        <f t="shared" si="11"/>
      </c>
      <c r="Y75">
        <f t="shared" si="12"/>
      </c>
    </row>
    <row r="76">
      <c r="M76">
        <f t="shared" si="0"/>
      </c>
      <c r="N76">
        <f t="shared" si="1"/>
      </c>
      <c r="O76">
        <f t="shared" si="2"/>
      </c>
      <c r="P76">
        <f t="shared" si="3"/>
      </c>
      <c r="Q76">
        <f t="shared" si="4"/>
      </c>
      <c r="R76">
        <f t="shared" si="5"/>
      </c>
      <c r="S76">
        <f t="shared" si="6"/>
      </c>
      <c r="T76">
        <f t="shared" si="7"/>
      </c>
      <c r="U76">
        <f t="shared" si="8"/>
      </c>
      <c r="V76" s="5">
        <f t="shared" si="9"/>
      </c>
      <c r="W76">
        <f t="shared" si="10"/>
      </c>
      <c r="X76">
        <f t="shared" si="11"/>
      </c>
      <c r="Y76">
        <f t="shared" si="12"/>
      </c>
    </row>
    <row r="77">
      <c r="M77">
        <f t="shared" si="0"/>
      </c>
      <c r="N77">
        <f t="shared" si="1"/>
      </c>
      <c r="O77">
        <f t="shared" si="2"/>
      </c>
      <c r="P77">
        <f t="shared" si="3"/>
      </c>
      <c r="Q77">
        <f t="shared" si="4"/>
      </c>
      <c r="R77">
        <f t="shared" si="5"/>
      </c>
      <c r="S77">
        <f t="shared" si="6"/>
      </c>
      <c r="T77">
        <f t="shared" si="7"/>
      </c>
      <c r="U77">
        <f t="shared" si="8"/>
      </c>
      <c r="V77" s="5">
        <f t="shared" si="9"/>
      </c>
      <c r="W77">
        <f t="shared" si="10"/>
      </c>
      <c r="X77">
        <f t="shared" si="11"/>
      </c>
      <c r="Y77">
        <f t="shared" si="12"/>
      </c>
    </row>
    <row r="78">
      <c r="M78">
        <f t="shared" si="0"/>
      </c>
      <c r="N78">
        <f t="shared" si="1"/>
      </c>
      <c r="O78">
        <f t="shared" si="2"/>
      </c>
      <c r="P78">
        <f t="shared" si="3"/>
      </c>
      <c r="Q78">
        <f t="shared" si="4"/>
      </c>
      <c r="R78">
        <f t="shared" si="5"/>
      </c>
      <c r="S78">
        <f t="shared" si="6"/>
      </c>
      <c r="T78">
        <f t="shared" si="7"/>
      </c>
      <c r="U78">
        <f t="shared" si="8"/>
      </c>
      <c r="V78" s="5">
        <f t="shared" si="9"/>
      </c>
      <c r="W78">
        <f t="shared" si="10"/>
      </c>
      <c r="X78">
        <f t="shared" si="11"/>
      </c>
      <c r="Y78">
        <f t="shared" si="12"/>
      </c>
    </row>
    <row r="79">
      <c r="M79">
        <f t="shared" si="0"/>
      </c>
      <c r="N79">
        <f t="shared" si="1"/>
      </c>
      <c r="O79">
        <f t="shared" si="2"/>
      </c>
      <c r="P79">
        <f t="shared" si="3"/>
      </c>
      <c r="Q79">
        <f t="shared" si="4"/>
      </c>
      <c r="R79">
        <f t="shared" si="5"/>
      </c>
      <c r="S79">
        <f t="shared" si="6"/>
      </c>
      <c r="T79">
        <f t="shared" si="7"/>
      </c>
      <c r="U79">
        <f t="shared" si="8"/>
      </c>
      <c r="V79" s="5">
        <f t="shared" si="9"/>
      </c>
      <c r="W79">
        <f t="shared" si="10"/>
      </c>
      <c r="X79">
        <f t="shared" si="11"/>
      </c>
      <c r="Y79">
        <f t="shared" si="12"/>
      </c>
    </row>
    <row r="80">
      <c r="M80">
        <f t="shared" si="0"/>
      </c>
      <c r="N80">
        <f t="shared" si="1"/>
      </c>
      <c r="O80">
        <f t="shared" si="2"/>
      </c>
      <c r="P80">
        <f t="shared" si="3"/>
      </c>
      <c r="Q80">
        <f t="shared" si="4"/>
      </c>
      <c r="R80">
        <f t="shared" si="5"/>
      </c>
      <c r="S80">
        <f t="shared" si="6"/>
      </c>
      <c r="T80">
        <f t="shared" si="7"/>
      </c>
      <c r="U80">
        <f t="shared" si="8"/>
      </c>
      <c r="V80" s="5">
        <f t="shared" si="9"/>
      </c>
      <c r="W80">
        <f t="shared" si="10"/>
      </c>
      <c r="X80">
        <f t="shared" si="11"/>
      </c>
      <c r="Y80">
        <f t="shared" si="12"/>
      </c>
    </row>
    <row r="81">
      <c r="M81">
        <f t="shared" si="0"/>
      </c>
      <c r="N81">
        <f t="shared" si="1"/>
      </c>
      <c r="O81">
        <f t="shared" si="2"/>
      </c>
      <c r="P81">
        <f t="shared" si="3"/>
      </c>
      <c r="Q81">
        <f t="shared" si="4"/>
      </c>
      <c r="R81">
        <f t="shared" si="5"/>
      </c>
      <c r="S81">
        <f t="shared" si="6"/>
      </c>
      <c r="T81">
        <f t="shared" si="7"/>
      </c>
      <c r="U81">
        <f t="shared" si="8"/>
      </c>
      <c r="V81" s="5">
        <f t="shared" si="9"/>
      </c>
      <c r="W81">
        <f t="shared" si="10"/>
      </c>
      <c r="X81">
        <f t="shared" si="11"/>
      </c>
      <c r="Y81">
        <f t="shared" si="12"/>
      </c>
    </row>
    <row r="82">
      <c r="M82">
        <f t="shared" si="0"/>
      </c>
      <c r="N82">
        <f t="shared" si="1"/>
      </c>
      <c r="O82">
        <f t="shared" si="2"/>
      </c>
      <c r="P82">
        <f t="shared" si="3"/>
      </c>
      <c r="Q82">
        <f t="shared" si="4"/>
      </c>
      <c r="R82">
        <f t="shared" si="5"/>
      </c>
      <c r="S82">
        <f t="shared" si="6"/>
      </c>
      <c r="T82">
        <f t="shared" si="7"/>
      </c>
      <c r="U82">
        <f t="shared" si="8"/>
      </c>
      <c r="V82" s="5">
        <f t="shared" si="9"/>
      </c>
      <c r="W82">
        <f t="shared" si="10"/>
      </c>
      <c r="X82">
        <f t="shared" si="11"/>
      </c>
      <c r="Y82">
        <f t="shared" si="12"/>
      </c>
    </row>
    <row r="83">
      <c r="M83">
        <f t="shared" si="0"/>
      </c>
      <c r="N83">
        <f t="shared" si="1"/>
      </c>
      <c r="O83">
        <f t="shared" si="2"/>
      </c>
      <c r="P83">
        <f t="shared" si="3"/>
      </c>
      <c r="Q83">
        <f t="shared" si="4"/>
      </c>
      <c r="R83">
        <f t="shared" si="5"/>
      </c>
      <c r="S83">
        <f t="shared" si="6"/>
      </c>
      <c r="T83">
        <f t="shared" si="7"/>
      </c>
      <c r="U83">
        <f t="shared" si="8"/>
      </c>
      <c r="V83" s="5">
        <f t="shared" si="9"/>
      </c>
      <c r="W83">
        <f t="shared" si="10"/>
      </c>
      <c r="X83">
        <f t="shared" si="11"/>
      </c>
      <c r="Y83">
        <f t="shared" si="12"/>
      </c>
    </row>
    <row r="84">
      <c r="M84">
        <f t="shared" si="0"/>
      </c>
      <c r="N84">
        <f t="shared" si="1"/>
      </c>
      <c r="O84">
        <f t="shared" si="2"/>
      </c>
      <c r="P84">
        <f t="shared" si="3"/>
      </c>
      <c r="Q84">
        <f t="shared" si="4"/>
      </c>
      <c r="R84">
        <f t="shared" si="5"/>
      </c>
      <c r="S84">
        <f t="shared" si="6"/>
      </c>
      <c r="T84">
        <f t="shared" si="7"/>
      </c>
      <c r="U84">
        <f t="shared" si="8"/>
      </c>
      <c r="V84" s="5">
        <f t="shared" si="9"/>
      </c>
      <c r="W84">
        <f t="shared" si="10"/>
      </c>
      <c r="X84">
        <f t="shared" si="11"/>
      </c>
      <c r="Y84">
        <f t="shared" si="12"/>
      </c>
    </row>
    <row r="85">
      <c r="M85">
        <f t="shared" si="0"/>
      </c>
      <c r="N85">
        <f t="shared" si="1"/>
      </c>
      <c r="O85">
        <f t="shared" si="2"/>
      </c>
      <c r="P85">
        <f t="shared" si="3"/>
      </c>
      <c r="Q85">
        <f t="shared" si="4"/>
      </c>
      <c r="R85">
        <f t="shared" si="5"/>
      </c>
      <c r="S85">
        <f t="shared" si="6"/>
      </c>
      <c r="T85">
        <f t="shared" si="7"/>
      </c>
      <c r="U85">
        <f t="shared" si="8"/>
      </c>
      <c r="V85" s="5">
        <f t="shared" si="9"/>
      </c>
      <c r="W85">
        <f t="shared" si="10"/>
      </c>
      <c r="X85">
        <f t="shared" si="11"/>
      </c>
      <c r="Y85">
        <f t="shared" si="12"/>
      </c>
    </row>
    <row r="86">
      <c r="M86">
        <f t="shared" si="0"/>
      </c>
      <c r="N86">
        <f t="shared" si="1"/>
      </c>
      <c r="O86">
        <f t="shared" si="2"/>
      </c>
      <c r="P86">
        <f t="shared" si="3"/>
      </c>
      <c r="Q86">
        <f t="shared" si="4"/>
      </c>
      <c r="R86">
        <f t="shared" si="5"/>
      </c>
      <c r="S86">
        <f t="shared" si="6"/>
      </c>
      <c r="T86">
        <f t="shared" si="7"/>
      </c>
      <c r="U86">
        <f t="shared" si="8"/>
      </c>
      <c r="V86" s="5">
        <f t="shared" si="9"/>
      </c>
      <c r="W86">
        <f t="shared" si="10"/>
      </c>
      <c r="X86">
        <f t="shared" si="11"/>
      </c>
      <c r="Y86">
        <f t="shared" si="12"/>
      </c>
    </row>
    <row r="87">
      <c r="M87">
        <f t="shared" si="0"/>
      </c>
      <c r="N87">
        <f t="shared" si="1"/>
      </c>
      <c r="O87">
        <f t="shared" si="2"/>
      </c>
      <c r="P87">
        <f t="shared" si="3"/>
      </c>
      <c r="Q87">
        <f t="shared" si="4"/>
      </c>
      <c r="R87">
        <f t="shared" si="5"/>
      </c>
      <c r="S87">
        <f t="shared" si="6"/>
      </c>
      <c r="T87">
        <f t="shared" si="7"/>
      </c>
      <c r="U87">
        <f t="shared" si="8"/>
      </c>
      <c r="V87" s="5">
        <f t="shared" si="9"/>
      </c>
      <c r="W87">
        <f t="shared" si="10"/>
      </c>
      <c r="X87">
        <f t="shared" si="11"/>
      </c>
      <c r="Y87">
        <f t="shared" si="12"/>
      </c>
    </row>
    <row r="88">
      <c r="M88">
        <f t="shared" si="0"/>
      </c>
      <c r="N88">
        <f t="shared" si="1"/>
      </c>
      <c r="O88">
        <f t="shared" si="2"/>
      </c>
      <c r="P88">
        <f t="shared" si="3"/>
      </c>
      <c r="Q88">
        <f t="shared" si="4"/>
      </c>
      <c r="R88">
        <f t="shared" si="5"/>
      </c>
      <c r="S88">
        <f t="shared" si="6"/>
      </c>
      <c r="T88">
        <f t="shared" si="7"/>
      </c>
      <c r="U88">
        <f t="shared" si="8"/>
      </c>
      <c r="V88" s="5">
        <f t="shared" si="9"/>
      </c>
      <c r="W88">
        <f t="shared" si="10"/>
      </c>
      <c r="X88">
        <f t="shared" si="11"/>
      </c>
      <c r="Y88">
        <f t="shared" si="12"/>
      </c>
    </row>
    <row r="89">
      <c r="M89">
        <f t="shared" si="0"/>
      </c>
      <c r="N89">
        <f t="shared" si="1"/>
      </c>
      <c r="O89">
        <f t="shared" si="2"/>
      </c>
      <c r="P89">
        <f t="shared" si="3"/>
      </c>
      <c r="Q89">
        <f t="shared" si="4"/>
      </c>
      <c r="R89">
        <f t="shared" si="5"/>
      </c>
      <c r="S89">
        <f t="shared" si="6"/>
      </c>
      <c r="T89">
        <f t="shared" si="7"/>
      </c>
      <c r="U89">
        <f t="shared" si="8"/>
      </c>
      <c r="V89" s="5">
        <f t="shared" si="9"/>
      </c>
      <c r="W89">
        <f t="shared" si="10"/>
      </c>
      <c r="X89">
        <f t="shared" si="11"/>
      </c>
      <c r="Y89">
        <f t="shared" si="12"/>
      </c>
    </row>
    <row r="90">
      <c r="M90">
        <f t="shared" si="0"/>
      </c>
      <c r="N90">
        <f t="shared" si="1"/>
      </c>
      <c r="O90">
        <f t="shared" si="2"/>
      </c>
      <c r="P90">
        <f t="shared" si="3"/>
      </c>
      <c r="Q90">
        <f t="shared" si="4"/>
      </c>
      <c r="R90">
        <f t="shared" si="5"/>
      </c>
      <c r="S90">
        <f t="shared" si="6"/>
      </c>
      <c r="T90">
        <f t="shared" si="7"/>
      </c>
      <c r="U90">
        <f t="shared" si="8"/>
      </c>
      <c r="V90" s="5">
        <f t="shared" si="9"/>
      </c>
      <c r="W90">
        <f t="shared" si="10"/>
      </c>
      <c r="X90">
        <f t="shared" si="11"/>
      </c>
      <c r="Y90">
        <f t="shared" si="12"/>
      </c>
    </row>
    <row r="91">
      <c r="M91">
        <f t="shared" si="0"/>
      </c>
      <c r="N91">
        <f t="shared" si="1"/>
      </c>
      <c r="O91">
        <f t="shared" si="2"/>
      </c>
      <c r="P91">
        <f t="shared" si="3"/>
      </c>
      <c r="Q91">
        <f t="shared" si="4"/>
      </c>
      <c r="R91">
        <f t="shared" si="5"/>
      </c>
      <c r="S91">
        <f t="shared" si="6"/>
      </c>
      <c r="T91">
        <f t="shared" si="7"/>
      </c>
      <c r="U91">
        <f t="shared" si="8"/>
      </c>
      <c r="V91" s="5">
        <f t="shared" si="9"/>
      </c>
      <c r="W91">
        <f t="shared" si="10"/>
      </c>
      <c r="X91">
        <f t="shared" si="11"/>
      </c>
      <c r="Y91">
        <f t="shared" si="12"/>
      </c>
    </row>
    <row r="92">
      <c r="M92">
        <f t="shared" si="0"/>
      </c>
      <c r="N92">
        <f t="shared" si="1"/>
      </c>
      <c r="O92">
        <f t="shared" si="2"/>
      </c>
      <c r="P92">
        <f t="shared" si="3"/>
      </c>
      <c r="Q92">
        <f t="shared" si="4"/>
      </c>
      <c r="R92">
        <f t="shared" si="5"/>
      </c>
      <c r="S92">
        <f t="shared" si="6"/>
      </c>
      <c r="T92">
        <f t="shared" si="7"/>
      </c>
      <c r="U92">
        <f t="shared" si="8"/>
      </c>
      <c r="V92" s="5">
        <f t="shared" si="9"/>
      </c>
      <c r="W92">
        <f t="shared" si="10"/>
      </c>
      <c r="X92">
        <f t="shared" si="11"/>
      </c>
      <c r="Y92">
        <f t="shared" si="12"/>
      </c>
    </row>
    <row r="93">
      <c r="M93">
        <f t="shared" si="0"/>
      </c>
      <c r="N93">
        <f t="shared" si="1"/>
      </c>
      <c r="O93">
        <f t="shared" si="2"/>
      </c>
      <c r="P93">
        <f t="shared" si="3"/>
      </c>
      <c r="Q93">
        <f t="shared" si="4"/>
      </c>
      <c r="R93">
        <f t="shared" si="5"/>
      </c>
      <c r="S93">
        <f t="shared" si="6"/>
      </c>
      <c r="T93">
        <f t="shared" si="7"/>
      </c>
      <c r="U93">
        <f t="shared" si="8"/>
      </c>
      <c r="V93" s="5">
        <f t="shared" si="9"/>
      </c>
      <c r="W93">
        <f t="shared" si="10"/>
      </c>
      <c r="X93">
        <f t="shared" si="11"/>
      </c>
      <c r="Y93">
        <f t="shared" si="12"/>
      </c>
    </row>
    <row r="94">
      <c r="M94">
        <f t="shared" si="0"/>
      </c>
      <c r="N94">
        <f t="shared" si="1"/>
      </c>
      <c r="O94">
        <f t="shared" si="2"/>
      </c>
      <c r="P94">
        <f t="shared" si="3"/>
      </c>
      <c r="Q94">
        <f t="shared" si="4"/>
      </c>
      <c r="R94">
        <f t="shared" si="5"/>
      </c>
      <c r="S94">
        <f t="shared" si="6"/>
      </c>
      <c r="T94">
        <f t="shared" si="7"/>
      </c>
      <c r="U94">
        <f t="shared" si="8"/>
      </c>
      <c r="V94" s="5">
        <f t="shared" si="9"/>
      </c>
      <c r="W94">
        <f t="shared" si="10"/>
      </c>
      <c r="X94">
        <f t="shared" si="11"/>
      </c>
      <c r="Y94">
        <f t="shared" si="12"/>
      </c>
    </row>
    <row r="95">
      <c r="M95">
        <f t="shared" si="0"/>
      </c>
      <c r="N95">
        <f t="shared" si="1"/>
      </c>
      <c r="O95">
        <f t="shared" si="2"/>
      </c>
      <c r="P95">
        <f t="shared" si="3"/>
      </c>
      <c r="Q95">
        <f t="shared" si="4"/>
      </c>
      <c r="R95">
        <f t="shared" si="5"/>
      </c>
      <c r="S95">
        <f t="shared" si="6"/>
      </c>
      <c r="T95">
        <f t="shared" si="7"/>
      </c>
      <c r="U95">
        <f t="shared" si="8"/>
      </c>
      <c r="V95" s="5">
        <f t="shared" si="9"/>
      </c>
      <c r="W95">
        <f t="shared" si="10"/>
      </c>
      <c r="X95">
        <f t="shared" si="11"/>
      </c>
      <c r="Y95">
        <f t="shared" si="12"/>
      </c>
    </row>
    <row r="96">
      <c r="M96">
        <f t="shared" si="0"/>
      </c>
      <c r="N96">
        <f t="shared" si="1"/>
      </c>
      <c r="O96">
        <f t="shared" si="2"/>
      </c>
      <c r="P96">
        <f t="shared" si="3"/>
      </c>
      <c r="Q96">
        <f t="shared" si="4"/>
      </c>
      <c r="R96">
        <f t="shared" si="5"/>
      </c>
      <c r="S96">
        <f t="shared" si="6"/>
      </c>
      <c r="T96">
        <f t="shared" si="7"/>
      </c>
      <c r="U96">
        <f t="shared" si="8"/>
      </c>
      <c r="V96" s="5">
        <f t="shared" si="9"/>
      </c>
      <c r="W96">
        <f t="shared" si="10"/>
      </c>
      <c r="X96">
        <f t="shared" si="11"/>
      </c>
      <c r="Y96">
        <f t="shared" si="12"/>
      </c>
    </row>
    <row r="97">
      <c r="M97">
        <f t="shared" si="0"/>
      </c>
      <c r="N97">
        <f t="shared" si="1"/>
      </c>
      <c r="O97">
        <f t="shared" si="2"/>
      </c>
      <c r="P97">
        <f t="shared" si="3"/>
      </c>
      <c r="Q97">
        <f t="shared" si="4"/>
      </c>
      <c r="R97">
        <f t="shared" si="5"/>
      </c>
      <c r="S97">
        <f t="shared" si="6"/>
      </c>
      <c r="T97">
        <f t="shared" si="7"/>
      </c>
      <c r="U97">
        <f t="shared" si="8"/>
      </c>
      <c r="V97" s="5">
        <f t="shared" si="9"/>
      </c>
      <c r="W97">
        <f t="shared" si="10"/>
      </c>
      <c r="X97">
        <f t="shared" si="11"/>
      </c>
      <c r="Y97">
        <f t="shared" si="12"/>
      </c>
    </row>
    <row r="98">
      <c r="M98">
        <f t="shared" si="0"/>
      </c>
      <c r="N98">
        <f t="shared" si="1"/>
      </c>
      <c r="O98">
        <f t="shared" si="2"/>
      </c>
      <c r="P98">
        <f t="shared" si="3"/>
      </c>
      <c r="Q98">
        <f t="shared" si="4"/>
      </c>
      <c r="R98">
        <f t="shared" si="5"/>
      </c>
      <c r="S98">
        <f t="shared" si="6"/>
      </c>
      <c r="T98">
        <f t="shared" si="7"/>
      </c>
      <c r="U98">
        <f t="shared" si="8"/>
      </c>
      <c r="V98" s="5">
        <f t="shared" si="9"/>
      </c>
      <c r="W98">
        <f t="shared" si="10"/>
      </c>
      <c r="X98">
        <f t="shared" si="11"/>
      </c>
      <c r="Y98">
        <f t="shared" si="12"/>
      </c>
    </row>
    <row r="99">
      <c r="M99">
        <f t="shared" si="0"/>
      </c>
      <c r="N99">
        <f t="shared" si="1"/>
      </c>
      <c r="O99">
        <f t="shared" si="2"/>
      </c>
      <c r="P99">
        <f t="shared" si="3"/>
      </c>
      <c r="Q99">
        <f t="shared" si="4"/>
      </c>
      <c r="R99">
        <f t="shared" si="5"/>
      </c>
      <c r="S99">
        <f t="shared" si="6"/>
      </c>
      <c r="T99">
        <f t="shared" si="7"/>
      </c>
      <c r="U99">
        <f t="shared" si="8"/>
      </c>
      <c r="V99" s="5">
        <f t="shared" si="9"/>
      </c>
      <c r="W99">
        <f t="shared" si="10"/>
      </c>
      <c r="X99">
        <f t="shared" si="11"/>
      </c>
      <c r="Y99">
        <f t="shared" si="12"/>
      </c>
    </row>
    <row r="100">
      <c r="M100">
        <f t="shared" si="0"/>
      </c>
      <c r="N100">
        <f t="shared" si="1"/>
      </c>
      <c r="O100">
        <f t="shared" si="2"/>
      </c>
      <c r="P100">
        <f t="shared" si="3"/>
      </c>
      <c r="Q100">
        <f t="shared" si="4"/>
      </c>
      <c r="R100">
        <f t="shared" si="5"/>
      </c>
      <c r="S100">
        <f t="shared" si="6"/>
      </c>
      <c r="T100">
        <f t="shared" si="7"/>
      </c>
      <c r="U100">
        <f t="shared" si="8"/>
      </c>
      <c r="V100" s="5">
        <f t="shared" si="9"/>
      </c>
      <c r="W100">
        <f t="shared" si="10"/>
      </c>
      <c r="X100">
        <f t="shared" si="11"/>
      </c>
      <c r="Y100">
        <f t="shared" si="12"/>
      </c>
    </row>
    <row r="101">
      <c r="M101">
        <f t="shared" si="0"/>
      </c>
      <c r="N101">
        <f t="shared" si="1"/>
      </c>
      <c r="O101">
        <f t="shared" si="2"/>
      </c>
      <c r="P101">
        <f t="shared" si="3"/>
      </c>
      <c r="Q101">
        <f t="shared" si="4"/>
      </c>
      <c r="R101">
        <f t="shared" si="5"/>
      </c>
      <c r="S101">
        <f t="shared" si="6"/>
      </c>
      <c r="T101">
        <f t="shared" si="7"/>
      </c>
      <c r="U101">
        <f t="shared" si="8"/>
      </c>
      <c r="V101" s="5">
        <f t="shared" si="9"/>
      </c>
      <c r="W101">
        <f t="shared" si="10"/>
      </c>
      <c r="X101">
        <f t="shared" si="11"/>
      </c>
      <c r="Y101">
        <f t="shared" si="12"/>
      </c>
    </row>
    <row r="102">
      <c r="M102">
        <f t="shared" si="0"/>
      </c>
      <c r="N102">
        <f t="shared" si="1"/>
      </c>
      <c r="O102">
        <f t="shared" si="2"/>
      </c>
      <c r="P102">
        <f t="shared" si="3"/>
      </c>
      <c r="Q102">
        <f t="shared" si="4"/>
      </c>
      <c r="R102">
        <f t="shared" si="5"/>
      </c>
      <c r="S102">
        <f t="shared" si="6"/>
      </c>
      <c r="T102">
        <f t="shared" si="7"/>
      </c>
      <c r="U102">
        <f t="shared" si="8"/>
      </c>
      <c r="V102" s="5">
        <f t="shared" si="9"/>
      </c>
      <c r="W102">
        <f t="shared" si="10"/>
      </c>
      <c r="X102">
        <f t="shared" si="11"/>
      </c>
      <c r="Y102">
        <f t="shared" si="12"/>
      </c>
    </row>
    <row r="103">
      <c r="M103">
        <f t="shared" si="0"/>
      </c>
      <c r="N103">
        <f t="shared" si="1"/>
      </c>
      <c r="O103">
        <f t="shared" si="2"/>
      </c>
      <c r="P103">
        <f t="shared" si="3"/>
      </c>
      <c r="Q103">
        <f t="shared" si="4"/>
      </c>
      <c r="R103">
        <f t="shared" si="5"/>
      </c>
      <c r="S103">
        <f t="shared" si="6"/>
      </c>
      <c r="T103">
        <f t="shared" si="7"/>
      </c>
      <c r="U103">
        <f t="shared" si="8"/>
      </c>
      <c r="V103" s="5">
        <f t="shared" si="9"/>
      </c>
      <c r="W103">
        <f t="shared" si="10"/>
      </c>
      <c r="X103">
        <f t="shared" si="11"/>
      </c>
      <c r="Y103">
        <f t="shared" si="12"/>
      </c>
    </row>
    <row r="104">
      <c r="M104">
        <f t="shared" si="0"/>
      </c>
      <c r="N104">
        <f t="shared" si="1"/>
      </c>
      <c r="O104">
        <f t="shared" si="2"/>
      </c>
      <c r="P104">
        <f t="shared" si="3"/>
      </c>
      <c r="Q104">
        <f t="shared" si="4"/>
      </c>
      <c r="R104">
        <f t="shared" si="5"/>
      </c>
      <c r="S104">
        <f t="shared" si="6"/>
      </c>
      <c r="T104">
        <f t="shared" si="7"/>
      </c>
      <c r="U104">
        <f t="shared" si="8"/>
      </c>
      <c r="V104" s="5">
        <f t="shared" si="9"/>
      </c>
      <c r="W104">
        <f t="shared" si="10"/>
      </c>
      <c r="X104">
        <f t="shared" si="11"/>
      </c>
      <c r="Y104">
        <f t="shared" si="12"/>
      </c>
    </row>
    <row r="105">
      <c r="M105">
        <f t="shared" si="0"/>
      </c>
      <c r="N105">
        <f t="shared" si="1"/>
      </c>
      <c r="O105">
        <f t="shared" si="2"/>
      </c>
      <c r="P105">
        <f t="shared" si="3"/>
      </c>
      <c r="Q105">
        <f t="shared" si="4"/>
      </c>
      <c r="R105">
        <f t="shared" si="5"/>
      </c>
      <c r="S105">
        <f t="shared" si="6"/>
      </c>
      <c r="T105">
        <f t="shared" si="7"/>
      </c>
      <c r="U105">
        <f t="shared" si="8"/>
      </c>
      <c r="V105" s="5">
        <f t="shared" si="9"/>
      </c>
      <c r="W105">
        <f t="shared" si="10"/>
      </c>
      <c r="X105">
        <f t="shared" si="11"/>
      </c>
      <c r="Y105">
        <f t="shared" si="12"/>
      </c>
    </row>
    <row r="106">
      <c r="M106">
        <f t="shared" si="0"/>
      </c>
      <c r="N106">
        <f t="shared" si="1"/>
      </c>
      <c r="O106">
        <f t="shared" si="2"/>
      </c>
      <c r="P106">
        <f t="shared" si="3"/>
      </c>
      <c r="Q106">
        <f t="shared" si="4"/>
      </c>
      <c r="R106">
        <f t="shared" si="5"/>
      </c>
      <c r="S106">
        <f t="shared" si="6"/>
      </c>
      <c r="T106">
        <f t="shared" si="7"/>
      </c>
      <c r="U106">
        <f t="shared" si="8"/>
      </c>
      <c r="V106" s="5">
        <f t="shared" si="9"/>
      </c>
      <c r="W106">
        <f t="shared" si="10"/>
      </c>
      <c r="X106">
        <f t="shared" si="11"/>
      </c>
      <c r="Y106">
        <f t="shared" si="12"/>
      </c>
    </row>
    <row r="107">
      <c r="M107">
        <f t="shared" si="0"/>
      </c>
      <c r="N107">
        <f t="shared" si="1"/>
      </c>
      <c r="O107">
        <f t="shared" si="2"/>
      </c>
      <c r="P107">
        <f t="shared" si="3"/>
      </c>
      <c r="Q107">
        <f t="shared" si="4"/>
      </c>
      <c r="R107">
        <f t="shared" si="5"/>
      </c>
      <c r="S107">
        <f t="shared" si="6"/>
      </c>
      <c r="T107">
        <f t="shared" si="7"/>
      </c>
      <c r="U107">
        <f t="shared" si="8"/>
      </c>
      <c r="V107" s="5">
        <f t="shared" si="9"/>
      </c>
      <c r="W107">
        <f t="shared" si="10"/>
      </c>
      <c r="X107">
        <f t="shared" si="11"/>
      </c>
      <c r="Y107">
        <f t="shared" si="12"/>
      </c>
    </row>
    <row r="108">
      <c r="M108">
        <f t="shared" si="0"/>
      </c>
      <c r="N108">
        <f t="shared" si="1"/>
      </c>
      <c r="O108">
        <f t="shared" si="2"/>
      </c>
      <c r="P108">
        <f t="shared" si="3"/>
      </c>
      <c r="Q108">
        <f t="shared" si="4"/>
      </c>
      <c r="R108">
        <f t="shared" si="5"/>
      </c>
      <c r="S108">
        <f t="shared" si="6"/>
      </c>
      <c r="T108">
        <f t="shared" si="7"/>
      </c>
      <c r="U108">
        <f t="shared" si="8"/>
      </c>
      <c r="V108" s="5">
        <f t="shared" si="9"/>
      </c>
      <c r="W108">
        <f t="shared" si="10"/>
      </c>
      <c r="X108">
        <f t="shared" si="11"/>
      </c>
      <c r="Y108">
        <f t="shared" si="12"/>
      </c>
    </row>
    <row r="109">
      <c r="M109">
        <f t="shared" si="0"/>
      </c>
      <c r="N109">
        <f t="shared" si="1"/>
      </c>
      <c r="O109">
        <f t="shared" si="2"/>
      </c>
      <c r="P109">
        <f t="shared" si="3"/>
      </c>
      <c r="Q109">
        <f t="shared" si="4"/>
      </c>
      <c r="R109">
        <f t="shared" si="5"/>
      </c>
      <c r="S109">
        <f t="shared" si="6"/>
      </c>
      <c r="T109">
        <f t="shared" si="7"/>
      </c>
      <c r="U109">
        <f t="shared" si="8"/>
      </c>
      <c r="V109" s="5">
        <f t="shared" si="9"/>
      </c>
      <c r="W109">
        <f t="shared" si="10"/>
      </c>
      <c r="X109">
        <f t="shared" si="11"/>
      </c>
      <c r="Y109">
        <f t="shared" si="12"/>
      </c>
    </row>
    <row r="110">
      <c r="M110">
        <f t="shared" si="0"/>
      </c>
      <c r="N110">
        <f t="shared" si="1"/>
      </c>
      <c r="O110">
        <f t="shared" si="2"/>
      </c>
      <c r="P110">
        <f t="shared" si="3"/>
      </c>
      <c r="Q110">
        <f t="shared" si="4"/>
      </c>
      <c r="R110">
        <f t="shared" si="5"/>
      </c>
      <c r="S110">
        <f t="shared" si="6"/>
      </c>
      <c r="T110">
        <f t="shared" si="7"/>
      </c>
      <c r="U110">
        <f t="shared" si="8"/>
      </c>
      <c r="V110" s="5">
        <f t="shared" si="9"/>
      </c>
      <c r="W110">
        <f t="shared" si="10"/>
      </c>
      <c r="X110">
        <f t="shared" si="11"/>
      </c>
      <c r="Y110">
        <f t="shared" si="12"/>
      </c>
    </row>
    <row r="111">
      <c r="M111">
        <f t="shared" si="0"/>
      </c>
      <c r="N111">
        <f t="shared" si="1"/>
      </c>
      <c r="O111">
        <f t="shared" si="2"/>
      </c>
      <c r="P111">
        <f t="shared" si="3"/>
      </c>
      <c r="Q111">
        <f t="shared" si="4"/>
      </c>
      <c r="R111">
        <f t="shared" si="5"/>
      </c>
      <c r="S111">
        <f t="shared" si="6"/>
      </c>
      <c r="T111">
        <f t="shared" si="7"/>
      </c>
      <c r="U111">
        <f t="shared" si="8"/>
      </c>
      <c r="V111" s="5">
        <f t="shared" si="9"/>
      </c>
      <c r="W111">
        <f t="shared" si="10"/>
      </c>
      <c r="X111">
        <f t="shared" si="11"/>
      </c>
      <c r="Y111">
        <f t="shared" si="12"/>
      </c>
    </row>
    <row r="112">
      <c r="M112">
        <f t="shared" si="0"/>
      </c>
      <c r="N112">
        <f t="shared" si="1"/>
      </c>
      <c r="O112">
        <f t="shared" si="2"/>
      </c>
      <c r="P112">
        <f t="shared" si="3"/>
      </c>
      <c r="Q112">
        <f t="shared" si="4"/>
      </c>
      <c r="R112">
        <f t="shared" si="5"/>
      </c>
      <c r="S112">
        <f t="shared" si="6"/>
      </c>
      <c r="T112">
        <f t="shared" si="7"/>
      </c>
      <c r="U112">
        <f t="shared" si="8"/>
      </c>
      <c r="V112" s="5">
        <f t="shared" si="9"/>
      </c>
      <c r="W112">
        <f t="shared" si="10"/>
      </c>
      <c r="X112">
        <f t="shared" si="11"/>
      </c>
      <c r="Y112">
        <f t="shared" si="12"/>
      </c>
    </row>
    <row r="113">
      <c r="M113">
        <f t="shared" si="0"/>
      </c>
      <c r="N113">
        <f t="shared" si="1"/>
      </c>
      <c r="O113">
        <f t="shared" si="2"/>
      </c>
      <c r="P113">
        <f t="shared" si="3"/>
      </c>
      <c r="Q113">
        <f t="shared" si="4"/>
      </c>
      <c r="R113">
        <f t="shared" si="5"/>
      </c>
      <c r="S113">
        <f t="shared" si="6"/>
      </c>
      <c r="T113">
        <f t="shared" si="7"/>
      </c>
      <c r="U113">
        <f t="shared" si="8"/>
      </c>
      <c r="V113" s="5">
        <f t="shared" si="9"/>
      </c>
      <c r="W113">
        <f t="shared" si="10"/>
      </c>
      <c r="X113">
        <f t="shared" si="11"/>
      </c>
      <c r="Y113">
        <f t="shared" si="12"/>
      </c>
    </row>
    <row r="114">
      <c r="M114">
        <f t="shared" si="0"/>
      </c>
      <c r="N114">
        <f t="shared" si="1"/>
      </c>
      <c r="O114">
        <f t="shared" si="2"/>
      </c>
      <c r="P114">
        <f t="shared" si="3"/>
      </c>
      <c r="Q114">
        <f t="shared" si="4"/>
      </c>
      <c r="R114">
        <f t="shared" si="5"/>
      </c>
      <c r="S114">
        <f t="shared" si="6"/>
      </c>
      <c r="T114">
        <f t="shared" si="7"/>
      </c>
      <c r="U114">
        <f t="shared" si="8"/>
      </c>
      <c r="V114" s="5">
        <f t="shared" si="9"/>
      </c>
      <c r="W114">
        <f t="shared" si="10"/>
      </c>
      <c r="X114">
        <f t="shared" si="11"/>
      </c>
      <c r="Y114">
        <f t="shared" si="12"/>
      </c>
    </row>
    <row r="115">
      <c r="M115">
        <f t="shared" si="0"/>
      </c>
      <c r="N115">
        <f t="shared" si="1"/>
      </c>
      <c r="O115">
        <f t="shared" si="2"/>
      </c>
      <c r="P115">
        <f t="shared" si="3"/>
      </c>
      <c r="Q115">
        <f t="shared" si="4"/>
      </c>
      <c r="R115">
        <f t="shared" si="5"/>
      </c>
      <c r="S115">
        <f t="shared" si="6"/>
      </c>
      <c r="T115">
        <f t="shared" si="7"/>
      </c>
      <c r="U115">
        <f t="shared" si="8"/>
      </c>
      <c r="V115" s="5">
        <f t="shared" si="9"/>
      </c>
      <c r="W115">
        <f t="shared" si="10"/>
      </c>
      <c r="X115">
        <f t="shared" si="11"/>
      </c>
      <c r="Y115">
        <f t="shared" si="12"/>
      </c>
    </row>
    <row r="116">
      <c r="M116">
        <f t="shared" si="0"/>
      </c>
      <c r="N116">
        <f t="shared" si="1"/>
      </c>
      <c r="O116">
        <f t="shared" si="2"/>
      </c>
      <c r="P116">
        <f t="shared" si="3"/>
      </c>
      <c r="Q116">
        <f t="shared" si="4"/>
      </c>
      <c r="R116">
        <f t="shared" si="5"/>
      </c>
      <c r="S116">
        <f t="shared" si="6"/>
      </c>
      <c r="T116">
        <f t="shared" si="7"/>
      </c>
      <c r="U116">
        <f t="shared" si="8"/>
      </c>
      <c r="V116" s="5">
        <f t="shared" si="9"/>
      </c>
      <c r="W116">
        <f t="shared" si="10"/>
      </c>
      <c r="X116">
        <f t="shared" si="11"/>
      </c>
      <c r="Y116">
        <f t="shared" si="12"/>
      </c>
    </row>
    <row r="117">
      <c r="M117">
        <f t="shared" si="0"/>
      </c>
      <c r="N117">
        <f t="shared" si="1"/>
      </c>
      <c r="O117">
        <f t="shared" si="2"/>
      </c>
      <c r="P117">
        <f t="shared" si="3"/>
      </c>
      <c r="Q117">
        <f t="shared" si="4"/>
      </c>
      <c r="R117">
        <f t="shared" si="5"/>
      </c>
      <c r="S117">
        <f t="shared" si="6"/>
      </c>
      <c r="T117">
        <f t="shared" si="7"/>
      </c>
      <c r="U117">
        <f t="shared" si="8"/>
      </c>
      <c r="V117" s="5">
        <f t="shared" si="9"/>
      </c>
      <c r="W117">
        <f t="shared" si="10"/>
      </c>
      <c r="X117">
        <f t="shared" si="11"/>
      </c>
      <c r="Y117">
        <f t="shared" si="12"/>
      </c>
    </row>
    <row r="118">
      <c r="M118">
        <f t="shared" si="0"/>
      </c>
      <c r="N118">
        <f t="shared" si="1"/>
      </c>
      <c r="O118">
        <f t="shared" si="2"/>
      </c>
      <c r="P118">
        <f t="shared" si="3"/>
      </c>
      <c r="Q118">
        <f t="shared" si="4"/>
      </c>
      <c r="R118">
        <f t="shared" si="5"/>
      </c>
      <c r="S118">
        <f t="shared" si="6"/>
      </c>
      <c r="T118">
        <f t="shared" si="7"/>
      </c>
      <c r="U118">
        <f t="shared" si="8"/>
      </c>
      <c r="V118" s="5">
        <f t="shared" si="9"/>
      </c>
      <c r="W118">
        <f t="shared" si="10"/>
      </c>
      <c r="X118">
        <f t="shared" si="11"/>
      </c>
      <c r="Y118">
        <f t="shared" si="12"/>
      </c>
    </row>
    <row r="119">
      <c r="M119">
        <f t="shared" si="0"/>
      </c>
      <c r="N119">
        <f t="shared" si="1"/>
      </c>
      <c r="O119">
        <f t="shared" si="2"/>
      </c>
      <c r="P119">
        <f t="shared" si="3"/>
      </c>
      <c r="Q119">
        <f t="shared" si="4"/>
      </c>
      <c r="R119">
        <f t="shared" si="5"/>
      </c>
      <c r="S119">
        <f t="shared" si="6"/>
      </c>
      <c r="T119">
        <f t="shared" si="7"/>
      </c>
      <c r="U119">
        <f t="shared" si="8"/>
      </c>
      <c r="V119" s="5">
        <f t="shared" si="9"/>
      </c>
      <c r="W119">
        <f t="shared" si="10"/>
      </c>
      <c r="X119">
        <f t="shared" si="11"/>
      </c>
      <c r="Y119">
        <f t="shared" si="12"/>
      </c>
    </row>
    <row r="120">
      <c r="M120">
        <f t="shared" si="0"/>
      </c>
      <c r="N120">
        <f t="shared" si="1"/>
      </c>
      <c r="O120">
        <f t="shared" si="2"/>
      </c>
      <c r="P120">
        <f t="shared" si="3"/>
      </c>
      <c r="Q120">
        <f t="shared" si="4"/>
      </c>
      <c r="R120">
        <f t="shared" si="5"/>
      </c>
      <c r="S120">
        <f t="shared" si="6"/>
      </c>
      <c r="T120">
        <f t="shared" si="7"/>
      </c>
      <c r="U120">
        <f t="shared" si="8"/>
      </c>
      <c r="V120" s="5">
        <f t="shared" si="9"/>
      </c>
      <c r="W120">
        <f t="shared" si="10"/>
      </c>
      <c r="X120">
        <f t="shared" si="11"/>
      </c>
      <c r="Y120">
        <f t="shared" si="12"/>
      </c>
    </row>
    <row r="121">
      <c r="M121">
        <f t="shared" si="0"/>
      </c>
      <c r="N121">
        <f t="shared" si="1"/>
      </c>
      <c r="O121">
        <f t="shared" si="2"/>
      </c>
      <c r="P121">
        <f t="shared" si="3"/>
      </c>
      <c r="Q121">
        <f t="shared" si="4"/>
      </c>
      <c r="R121">
        <f t="shared" si="5"/>
      </c>
      <c r="S121">
        <f t="shared" si="6"/>
      </c>
      <c r="T121">
        <f t="shared" si="7"/>
      </c>
      <c r="U121">
        <f t="shared" si="8"/>
      </c>
      <c r="V121" s="5">
        <f t="shared" si="9"/>
      </c>
      <c r="W121">
        <f t="shared" si="10"/>
      </c>
      <c r="X121">
        <f t="shared" si="11"/>
      </c>
      <c r="Y121">
        <f t="shared" si="12"/>
      </c>
    </row>
    <row r="122">
      <c r="M122">
        <f t="shared" si="0"/>
      </c>
      <c r="N122">
        <f t="shared" si="1"/>
      </c>
      <c r="O122">
        <f t="shared" si="2"/>
      </c>
      <c r="P122">
        <f t="shared" si="3"/>
      </c>
      <c r="Q122">
        <f t="shared" si="4"/>
      </c>
      <c r="R122">
        <f t="shared" si="5"/>
      </c>
      <c r="S122">
        <f t="shared" si="6"/>
      </c>
      <c r="T122">
        <f t="shared" si="7"/>
      </c>
      <c r="U122">
        <f t="shared" si="8"/>
      </c>
      <c r="V122" s="5">
        <f t="shared" si="9"/>
      </c>
      <c r="W122">
        <f t="shared" si="10"/>
      </c>
      <c r="X122">
        <f t="shared" si="11"/>
      </c>
      <c r="Y122">
        <f t="shared" si="12"/>
      </c>
    </row>
    <row r="123">
      <c r="M123">
        <f t="shared" si="0"/>
      </c>
      <c r="N123">
        <f t="shared" si="1"/>
      </c>
      <c r="O123">
        <f t="shared" si="2"/>
      </c>
      <c r="P123">
        <f t="shared" si="3"/>
      </c>
      <c r="Q123">
        <f t="shared" si="4"/>
      </c>
      <c r="R123">
        <f t="shared" si="5"/>
      </c>
      <c r="S123">
        <f t="shared" si="6"/>
      </c>
      <c r="T123">
        <f t="shared" si="7"/>
      </c>
      <c r="U123">
        <f t="shared" si="8"/>
      </c>
      <c r="V123" s="5">
        <f t="shared" si="9"/>
      </c>
      <c r="W123">
        <f t="shared" si="10"/>
      </c>
      <c r="X123">
        <f t="shared" si="11"/>
      </c>
      <c r="Y123">
        <f t="shared" si="12"/>
      </c>
    </row>
    <row r="124">
      <c r="M124">
        <f t="shared" si="0"/>
      </c>
      <c r="N124">
        <f t="shared" si="1"/>
      </c>
      <c r="O124">
        <f t="shared" si="2"/>
      </c>
      <c r="P124">
        <f t="shared" si="3"/>
      </c>
      <c r="Q124">
        <f t="shared" si="4"/>
      </c>
      <c r="R124">
        <f t="shared" si="5"/>
      </c>
      <c r="S124">
        <f t="shared" si="6"/>
      </c>
      <c r="T124">
        <f t="shared" si="7"/>
      </c>
      <c r="U124">
        <f t="shared" si="8"/>
      </c>
      <c r="V124" s="5">
        <f t="shared" si="9"/>
      </c>
      <c r="W124">
        <f t="shared" si="10"/>
      </c>
      <c r="X124">
        <f t="shared" si="11"/>
      </c>
      <c r="Y124">
        <f t="shared" si="12"/>
      </c>
    </row>
    <row r="125">
      <c r="M125">
        <f t="shared" si="0"/>
      </c>
      <c r="N125">
        <f t="shared" si="1"/>
      </c>
      <c r="O125">
        <f t="shared" si="2"/>
      </c>
      <c r="P125">
        <f t="shared" si="3"/>
      </c>
      <c r="Q125">
        <f t="shared" si="4"/>
      </c>
      <c r="R125">
        <f t="shared" si="5"/>
      </c>
      <c r="S125">
        <f t="shared" si="6"/>
      </c>
      <c r="T125">
        <f t="shared" si="7"/>
      </c>
      <c r="U125">
        <f t="shared" si="8"/>
      </c>
      <c r="V125" s="5">
        <f t="shared" si="9"/>
      </c>
      <c r="W125">
        <f t="shared" si="10"/>
      </c>
      <c r="X125">
        <f t="shared" si="11"/>
      </c>
      <c r="Y125">
        <f t="shared" si="12"/>
      </c>
    </row>
    <row r="126">
      <c r="M126">
        <f t="shared" si="0"/>
      </c>
      <c r="N126">
        <f t="shared" si="1"/>
      </c>
      <c r="O126">
        <f t="shared" si="2"/>
      </c>
      <c r="P126">
        <f t="shared" si="3"/>
      </c>
      <c r="Q126">
        <f t="shared" si="4"/>
      </c>
      <c r="R126">
        <f t="shared" si="5"/>
      </c>
      <c r="S126">
        <f t="shared" si="6"/>
      </c>
      <c r="T126">
        <f t="shared" si="7"/>
      </c>
      <c r="U126">
        <f t="shared" si="8"/>
      </c>
      <c r="V126" s="5">
        <f t="shared" si="9"/>
      </c>
      <c r="W126">
        <f t="shared" si="10"/>
      </c>
      <c r="X126">
        <f t="shared" si="11"/>
      </c>
      <c r="Y126">
        <f t="shared" si="12"/>
      </c>
    </row>
    <row r="127">
      <c r="M127">
        <f t="shared" si="0"/>
      </c>
      <c r="N127">
        <f t="shared" si="1"/>
      </c>
      <c r="O127">
        <f t="shared" si="2"/>
      </c>
      <c r="P127">
        <f t="shared" si="3"/>
      </c>
      <c r="Q127">
        <f t="shared" si="4"/>
      </c>
      <c r="R127">
        <f t="shared" si="5"/>
      </c>
      <c r="S127">
        <f t="shared" si="6"/>
      </c>
      <c r="T127">
        <f t="shared" si="7"/>
      </c>
      <c r="U127">
        <f t="shared" si="8"/>
      </c>
      <c r="V127" s="5">
        <f t="shared" si="9"/>
      </c>
      <c r="W127">
        <f t="shared" si="10"/>
      </c>
      <c r="X127">
        <f t="shared" si="11"/>
      </c>
      <c r="Y127">
        <f t="shared" si="12"/>
      </c>
    </row>
    <row r="128">
      <c r="M128">
        <f t="shared" si="0"/>
      </c>
      <c r="N128">
        <f t="shared" si="1"/>
      </c>
      <c r="O128">
        <f t="shared" si="2"/>
      </c>
      <c r="P128">
        <f t="shared" si="3"/>
      </c>
      <c r="Q128">
        <f t="shared" si="4"/>
      </c>
      <c r="R128">
        <f t="shared" si="5"/>
      </c>
      <c r="S128">
        <f t="shared" si="6"/>
      </c>
      <c r="T128">
        <f t="shared" si="7"/>
      </c>
      <c r="U128">
        <f t="shared" si="8"/>
      </c>
      <c r="V128" s="5">
        <f t="shared" si="9"/>
      </c>
      <c r="W128">
        <f t="shared" si="10"/>
      </c>
      <c r="X128">
        <f t="shared" si="11"/>
      </c>
      <c r="Y128">
        <f t="shared" si="12"/>
      </c>
    </row>
    <row r="129">
      <c r="M129">
        <f t="shared" si="0"/>
      </c>
      <c r="N129">
        <f t="shared" si="1"/>
      </c>
      <c r="O129">
        <f t="shared" si="2"/>
      </c>
      <c r="P129">
        <f t="shared" si="3"/>
      </c>
      <c r="Q129">
        <f t="shared" si="4"/>
      </c>
      <c r="R129">
        <f t="shared" si="5"/>
      </c>
      <c r="S129">
        <f t="shared" si="6"/>
      </c>
      <c r="T129">
        <f t="shared" si="7"/>
      </c>
      <c r="U129">
        <f t="shared" si="8"/>
      </c>
      <c r="V129" s="5">
        <f t="shared" si="9"/>
      </c>
      <c r="W129">
        <f t="shared" si="10"/>
      </c>
      <c r="X129">
        <f t="shared" si="11"/>
      </c>
      <c r="Y129">
        <f t="shared" si="12"/>
      </c>
    </row>
    <row r="130">
      <c r="M130">
        <f t="shared" si="0"/>
      </c>
      <c r="N130">
        <f t="shared" si="1"/>
      </c>
      <c r="O130">
        <f t="shared" si="2"/>
      </c>
      <c r="P130">
        <f t="shared" si="3"/>
      </c>
      <c r="Q130">
        <f t="shared" si="4"/>
      </c>
      <c r="R130">
        <f t="shared" si="5"/>
      </c>
      <c r="S130">
        <f t="shared" si="6"/>
      </c>
      <c r="T130">
        <f t="shared" si="7"/>
      </c>
      <c r="U130">
        <f t="shared" si="8"/>
      </c>
      <c r="V130" s="5">
        <f t="shared" si="9"/>
      </c>
      <c r="W130">
        <f t="shared" si="10"/>
      </c>
      <c r="X130">
        <f t="shared" si="11"/>
      </c>
      <c r="Y130">
        <f t="shared" si="12"/>
      </c>
    </row>
    <row r="131">
      <c r="M131">
        <f t="shared" si="0"/>
      </c>
      <c r="N131">
        <f t="shared" si="1"/>
      </c>
      <c r="O131">
        <f t="shared" si="2"/>
      </c>
      <c r="P131">
        <f t="shared" si="3"/>
      </c>
      <c r="Q131">
        <f t="shared" si="4"/>
      </c>
      <c r="R131">
        <f t="shared" si="5"/>
      </c>
      <c r="S131">
        <f t="shared" si="6"/>
      </c>
      <c r="T131">
        <f t="shared" si="7"/>
      </c>
      <c r="U131">
        <f t="shared" si="8"/>
      </c>
      <c r="V131" s="5">
        <f t="shared" si="9"/>
      </c>
      <c r="W131">
        <f t="shared" si="10"/>
      </c>
      <c r="X131">
        <f t="shared" si="11"/>
      </c>
      <c r="Y131">
        <f t="shared" si="12"/>
      </c>
    </row>
    <row r="132">
      <c r="M132">
        <f t="shared" si="0"/>
      </c>
      <c r="N132">
        <f t="shared" si="1"/>
      </c>
      <c r="O132">
        <f t="shared" si="2"/>
      </c>
      <c r="P132">
        <f t="shared" si="3"/>
      </c>
      <c r="Q132">
        <f t="shared" si="4"/>
      </c>
      <c r="R132">
        <f t="shared" si="5"/>
      </c>
      <c r="S132">
        <f t="shared" si="6"/>
      </c>
      <c r="T132">
        <f t="shared" si="7"/>
      </c>
      <c r="U132">
        <f t="shared" si="8"/>
      </c>
      <c r="V132" s="5">
        <f t="shared" si="9"/>
      </c>
      <c r="W132">
        <f t="shared" si="10"/>
      </c>
      <c r="X132">
        <f t="shared" si="11"/>
      </c>
      <c r="Y132">
        <f t="shared" si="12"/>
      </c>
    </row>
    <row r="133">
      <c r="M133">
        <f t="shared" si="0"/>
      </c>
      <c r="N133">
        <f t="shared" si="1"/>
      </c>
      <c r="O133">
        <f t="shared" si="2"/>
      </c>
      <c r="P133">
        <f t="shared" si="3"/>
      </c>
      <c r="Q133">
        <f t="shared" si="4"/>
      </c>
      <c r="R133">
        <f t="shared" si="5"/>
      </c>
      <c r="S133">
        <f t="shared" si="6"/>
      </c>
      <c r="T133">
        <f t="shared" si="7"/>
      </c>
      <c r="U133">
        <f t="shared" si="8"/>
      </c>
      <c r="V133" s="5">
        <f t="shared" si="9"/>
      </c>
      <c r="W133">
        <f t="shared" si="10"/>
      </c>
      <c r="X133">
        <f t="shared" si="11"/>
      </c>
      <c r="Y133">
        <f t="shared" si="12"/>
      </c>
    </row>
    <row r="134">
      <c r="M134">
        <f t="shared" si="0"/>
      </c>
      <c r="N134">
        <f t="shared" si="1"/>
      </c>
      <c r="O134">
        <f t="shared" si="2"/>
      </c>
      <c r="P134">
        <f t="shared" si="3"/>
      </c>
      <c r="Q134">
        <f t="shared" si="4"/>
      </c>
      <c r="R134">
        <f t="shared" si="5"/>
      </c>
      <c r="S134">
        <f t="shared" si="6"/>
      </c>
      <c r="T134">
        <f t="shared" si="7"/>
      </c>
      <c r="U134">
        <f t="shared" si="8"/>
      </c>
      <c r="V134" s="5">
        <f t="shared" si="9"/>
      </c>
      <c r="W134">
        <f t="shared" si="10"/>
      </c>
      <c r="X134">
        <f t="shared" si="11"/>
      </c>
      <c r="Y134">
        <f t="shared" si="12"/>
      </c>
    </row>
    <row r="135">
      <c r="M135">
        <f t="shared" si="0"/>
      </c>
      <c r="N135">
        <f t="shared" si="1"/>
      </c>
      <c r="O135">
        <f t="shared" si="2"/>
      </c>
      <c r="P135">
        <f t="shared" si="3"/>
      </c>
      <c r="Q135">
        <f t="shared" si="4"/>
      </c>
      <c r="R135">
        <f t="shared" si="5"/>
      </c>
      <c r="S135">
        <f t="shared" si="6"/>
      </c>
      <c r="T135">
        <f t="shared" si="7"/>
      </c>
      <c r="U135">
        <f t="shared" si="8"/>
      </c>
      <c r="V135" s="5">
        <f t="shared" si="9"/>
      </c>
      <c r="W135">
        <f t="shared" si="10"/>
      </c>
      <c r="X135">
        <f t="shared" si="11"/>
      </c>
      <c r="Y135">
        <f t="shared" si="12"/>
      </c>
    </row>
    <row r="136">
      <c r="M136">
        <f t="shared" si="0"/>
      </c>
      <c r="N136">
        <f t="shared" si="1"/>
      </c>
      <c r="O136">
        <f t="shared" si="2"/>
      </c>
      <c r="P136">
        <f t="shared" si="3"/>
      </c>
      <c r="Q136">
        <f t="shared" si="4"/>
      </c>
      <c r="R136">
        <f t="shared" si="5"/>
      </c>
      <c r="S136">
        <f t="shared" si="6"/>
      </c>
      <c r="T136">
        <f t="shared" si="7"/>
      </c>
      <c r="U136">
        <f t="shared" si="8"/>
      </c>
      <c r="V136" s="5">
        <f t="shared" si="9"/>
      </c>
      <c r="W136">
        <f t="shared" si="10"/>
      </c>
      <c r="X136">
        <f t="shared" si="11"/>
      </c>
      <c r="Y136">
        <f t="shared" si="12"/>
      </c>
    </row>
    <row r="137">
      <c r="M137">
        <f t="shared" si="0"/>
      </c>
      <c r="N137">
        <f t="shared" si="1"/>
      </c>
      <c r="O137">
        <f t="shared" si="2"/>
      </c>
      <c r="P137">
        <f t="shared" si="3"/>
      </c>
      <c r="Q137">
        <f t="shared" si="4"/>
      </c>
      <c r="R137">
        <f t="shared" si="5"/>
      </c>
      <c r="S137">
        <f t="shared" si="6"/>
      </c>
      <c r="T137">
        <f t="shared" si="7"/>
      </c>
      <c r="U137">
        <f t="shared" si="8"/>
      </c>
      <c r="V137" s="5">
        <f t="shared" si="9"/>
      </c>
      <c r="W137">
        <f t="shared" si="10"/>
      </c>
      <c r="X137">
        <f t="shared" si="11"/>
      </c>
      <c r="Y137">
        <f t="shared" si="12"/>
      </c>
    </row>
    <row r="138">
      <c r="M138">
        <f t="shared" si="0"/>
      </c>
      <c r="N138">
        <f t="shared" si="1"/>
      </c>
      <c r="O138">
        <f t="shared" si="2"/>
      </c>
      <c r="P138">
        <f t="shared" si="3"/>
      </c>
      <c r="Q138">
        <f t="shared" si="4"/>
      </c>
      <c r="R138">
        <f t="shared" si="5"/>
      </c>
      <c r="S138">
        <f t="shared" si="6"/>
      </c>
      <c r="T138">
        <f t="shared" si="7"/>
      </c>
      <c r="U138">
        <f t="shared" si="8"/>
      </c>
      <c r="V138" s="5">
        <f t="shared" si="9"/>
      </c>
      <c r="W138">
        <f t="shared" si="10"/>
      </c>
      <c r="X138">
        <f t="shared" si="11"/>
      </c>
      <c r="Y138">
        <f t="shared" si="12"/>
      </c>
    </row>
    <row r="139">
      <c r="M139">
        <f t="shared" si="0"/>
      </c>
      <c r="N139">
        <f t="shared" si="1"/>
      </c>
      <c r="O139">
        <f t="shared" si="2"/>
      </c>
      <c r="P139">
        <f t="shared" si="3"/>
      </c>
      <c r="Q139">
        <f t="shared" si="4"/>
      </c>
      <c r="R139">
        <f t="shared" si="5"/>
      </c>
      <c r="S139">
        <f t="shared" si="6"/>
      </c>
      <c r="T139">
        <f t="shared" si="7"/>
      </c>
      <c r="U139">
        <f t="shared" si="8"/>
      </c>
      <c r="V139" s="5">
        <f t="shared" si="9"/>
      </c>
      <c r="W139">
        <f t="shared" si="10"/>
      </c>
      <c r="X139">
        <f t="shared" si="11"/>
      </c>
      <c r="Y139">
        <f t="shared" si="12"/>
      </c>
    </row>
    <row r="140">
      <c r="M140">
        <f t="shared" si="0"/>
      </c>
      <c r="N140">
        <f t="shared" si="1"/>
      </c>
      <c r="O140">
        <f t="shared" si="2"/>
      </c>
      <c r="P140">
        <f t="shared" si="3"/>
      </c>
      <c r="Q140">
        <f t="shared" si="4"/>
      </c>
      <c r="R140">
        <f t="shared" si="5"/>
      </c>
      <c r="S140">
        <f t="shared" si="6"/>
      </c>
      <c r="T140">
        <f t="shared" si="7"/>
      </c>
      <c r="U140">
        <f t="shared" si="8"/>
      </c>
      <c r="V140" s="5">
        <f t="shared" si="9"/>
      </c>
      <c r="W140">
        <f t="shared" si="10"/>
      </c>
      <c r="X140">
        <f t="shared" si="11"/>
      </c>
      <c r="Y140">
        <f t="shared" si="12"/>
      </c>
    </row>
    <row r="141">
      <c r="M141">
        <f t="shared" si="0"/>
      </c>
      <c r="N141">
        <f t="shared" si="1"/>
      </c>
      <c r="O141">
        <f t="shared" si="2"/>
      </c>
      <c r="P141">
        <f t="shared" si="3"/>
      </c>
      <c r="Q141">
        <f t="shared" si="4"/>
      </c>
      <c r="R141">
        <f t="shared" si="5"/>
      </c>
      <c r="S141">
        <f t="shared" si="6"/>
      </c>
      <c r="T141">
        <f t="shared" si="7"/>
      </c>
      <c r="U141">
        <f t="shared" si="8"/>
      </c>
      <c r="V141" s="5">
        <f t="shared" si="9"/>
      </c>
      <c r="W141">
        <f t="shared" si="10"/>
      </c>
      <c r="X141">
        <f t="shared" si="11"/>
      </c>
      <c r="Y141">
        <f t="shared" si="12"/>
      </c>
    </row>
    <row r="142">
      <c r="M142">
        <f t="shared" si="0"/>
      </c>
      <c r="N142">
        <f t="shared" si="1"/>
      </c>
      <c r="O142">
        <f t="shared" si="2"/>
      </c>
      <c r="P142">
        <f t="shared" si="3"/>
      </c>
      <c r="Q142">
        <f t="shared" si="4"/>
      </c>
      <c r="R142">
        <f t="shared" si="5"/>
      </c>
      <c r="S142">
        <f t="shared" si="6"/>
      </c>
      <c r="T142">
        <f t="shared" si="7"/>
      </c>
      <c r="U142">
        <f t="shared" si="8"/>
      </c>
      <c r="V142" s="5">
        <f t="shared" si="9"/>
      </c>
      <c r="W142">
        <f t="shared" si="10"/>
      </c>
      <c r="X142">
        <f t="shared" si="11"/>
      </c>
      <c r="Y142">
        <f t="shared" si="12"/>
      </c>
    </row>
    <row r="143">
      <c r="M143">
        <f t="shared" si="0"/>
      </c>
      <c r="N143">
        <f t="shared" si="1"/>
      </c>
      <c r="O143">
        <f t="shared" si="2"/>
      </c>
      <c r="P143">
        <f t="shared" si="3"/>
      </c>
      <c r="Q143">
        <f t="shared" si="4"/>
      </c>
      <c r="R143">
        <f t="shared" si="5"/>
      </c>
      <c r="S143">
        <f t="shared" si="6"/>
      </c>
      <c r="T143">
        <f t="shared" si="7"/>
      </c>
      <c r="U143">
        <f t="shared" si="8"/>
      </c>
      <c r="V143" s="5">
        <f t="shared" si="9"/>
      </c>
      <c r="W143">
        <f t="shared" si="10"/>
      </c>
      <c r="X143">
        <f t="shared" si="11"/>
      </c>
      <c r="Y143">
        <f t="shared" si="12"/>
      </c>
    </row>
    <row r="144">
      <c r="M144">
        <f t="shared" si="0"/>
      </c>
      <c r="N144">
        <f t="shared" si="1"/>
      </c>
      <c r="O144">
        <f t="shared" si="2"/>
      </c>
      <c r="P144">
        <f t="shared" si="3"/>
      </c>
      <c r="Q144">
        <f t="shared" si="4"/>
      </c>
      <c r="R144">
        <f t="shared" si="5"/>
      </c>
      <c r="S144">
        <f t="shared" si="6"/>
      </c>
      <c r="T144">
        <f t="shared" si="7"/>
      </c>
      <c r="U144">
        <f t="shared" si="8"/>
      </c>
      <c r="V144" s="5">
        <f t="shared" si="9"/>
      </c>
      <c r="W144">
        <f t="shared" si="10"/>
      </c>
      <c r="X144">
        <f t="shared" si="11"/>
      </c>
      <c r="Y144">
        <f t="shared" si="12"/>
      </c>
    </row>
    <row r="145">
      <c r="M145">
        <f t="shared" si="0"/>
      </c>
      <c r="N145">
        <f t="shared" si="1"/>
      </c>
      <c r="O145">
        <f t="shared" si="2"/>
      </c>
      <c r="P145">
        <f t="shared" si="3"/>
      </c>
      <c r="Q145">
        <f t="shared" si="4"/>
      </c>
      <c r="R145">
        <f t="shared" si="5"/>
      </c>
      <c r="S145">
        <f t="shared" si="6"/>
      </c>
      <c r="T145">
        <f t="shared" si="7"/>
      </c>
      <c r="U145">
        <f t="shared" si="8"/>
      </c>
      <c r="V145" s="5">
        <f t="shared" si="9"/>
      </c>
      <c r="W145">
        <f t="shared" si="10"/>
      </c>
      <c r="X145">
        <f t="shared" si="11"/>
      </c>
      <c r="Y145">
        <f t="shared" si="12"/>
      </c>
    </row>
    <row r="146">
      <c r="M146">
        <f t="shared" si="0"/>
      </c>
      <c r="N146">
        <f t="shared" si="1"/>
      </c>
      <c r="O146">
        <f t="shared" si="2"/>
      </c>
      <c r="P146">
        <f t="shared" si="3"/>
      </c>
      <c r="Q146">
        <f t="shared" si="4"/>
      </c>
      <c r="R146">
        <f t="shared" si="5"/>
      </c>
      <c r="S146">
        <f t="shared" si="6"/>
      </c>
      <c r="T146">
        <f t="shared" si="7"/>
      </c>
      <c r="U146">
        <f t="shared" si="8"/>
      </c>
      <c r="V146" s="5">
        <f t="shared" si="9"/>
      </c>
      <c r="W146">
        <f t="shared" si="10"/>
      </c>
      <c r="X146">
        <f t="shared" si="11"/>
      </c>
      <c r="Y146">
        <f t="shared" si="12"/>
      </c>
    </row>
    <row r="147">
      <c r="M147">
        <f t="shared" si="0"/>
      </c>
      <c r="N147">
        <f t="shared" si="1"/>
      </c>
      <c r="O147">
        <f t="shared" si="2"/>
      </c>
      <c r="P147">
        <f t="shared" si="3"/>
      </c>
      <c r="Q147">
        <f t="shared" si="4"/>
      </c>
      <c r="R147">
        <f t="shared" si="5"/>
      </c>
      <c r="S147">
        <f t="shared" si="6"/>
      </c>
      <c r="T147">
        <f t="shared" si="7"/>
      </c>
      <c r="U147">
        <f t="shared" si="8"/>
      </c>
      <c r="V147" s="5">
        <f t="shared" si="9"/>
      </c>
      <c r="W147">
        <f t="shared" si="10"/>
      </c>
      <c r="X147">
        <f t="shared" si="11"/>
      </c>
      <c r="Y147">
        <f t="shared" si="12"/>
      </c>
    </row>
    <row r="148">
      <c r="M148">
        <f t="shared" si="0"/>
      </c>
      <c r="N148">
        <f t="shared" si="1"/>
      </c>
      <c r="O148">
        <f t="shared" si="2"/>
      </c>
      <c r="P148">
        <f t="shared" si="3"/>
      </c>
      <c r="Q148">
        <f t="shared" si="4"/>
      </c>
      <c r="R148">
        <f t="shared" si="5"/>
      </c>
      <c r="S148">
        <f t="shared" si="6"/>
      </c>
      <c r="T148">
        <f t="shared" si="7"/>
      </c>
      <c r="U148">
        <f t="shared" si="8"/>
      </c>
      <c r="V148" s="5">
        <f t="shared" si="9"/>
      </c>
      <c r="W148">
        <f t="shared" si="10"/>
      </c>
      <c r="X148">
        <f t="shared" si="11"/>
      </c>
      <c r="Y148">
        <f t="shared" si="12"/>
      </c>
    </row>
    <row r="149">
      <c r="M149">
        <f t="shared" si="0"/>
      </c>
      <c r="N149">
        <f t="shared" si="1"/>
      </c>
      <c r="O149">
        <f t="shared" si="2"/>
      </c>
      <c r="P149">
        <f t="shared" si="3"/>
      </c>
      <c r="Q149">
        <f t="shared" si="4"/>
      </c>
      <c r="R149">
        <f t="shared" si="5"/>
      </c>
      <c r="S149">
        <f t="shared" si="6"/>
      </c>
      <c r="T149">
        <f t="shared" si="7"/>
      </c>
      <c r="U149">
        <f t="shared" si="8"/>
      </c>
      <c r="V149" s="5">
        <f t="shared" si="9"/>
      </c>
      <c r="W149">
        <f t="shared" si="10"/>
      </c>
      <c r="X149">
        <f t="shared" si="11"/>
      </c>
      <c r="Y149">
        <f t="shared" si="12"/>
      </c>
    </row>
    <row r="150">
      <c r="M150">
        <f t="shared" si="0"/>
      </c>
      <c r="N150">
        <f t="shared" si="1"/>
      </c>
      <c r="O150">
        <f t="shared" si="2"/>
      </c>
      <c r="P150">
        <f t="shared" si="3"/>
      </c>
      <c r="Q150">
        <f t="shared" si="4"/>
      </c>
      <c r="R150">
        <f t="shared" si="5"/>
      </c>
      <c r="S150">
        <f t="shared" si="6"/>
      </c>
      <c r="T150">
        <f t="shared" si="7"/>
      </c>
      <c r="U150">
        <f t="shared" si="8"/>
      </c>
      <c r="V150" s="5">
        <f t="shared" si="9"/>
      </c>
      <c r="W150">
        <f t="shared" si="10"/>
      </c>
      <c r="X150">
        <f t="shared" si="11"/>
      </c>
      <c r="Y150">
        <f t="shared" si="12"/>
      </c>
    </row>
    <row r="151">
      <c r="M151">
        <f t="shared" si="0"/>
      </c>
      <c r="N151">
        <f t="shared" si="1"/>
      </c>
      <c r="O151">
        <f t="shared" si="2"/>
      </c>
      <c r="P151">
        <f t="shared" si="3"/>
      </c>
      <c r="Q151">
        <f t="shared" si="4"/>
      </c>
      <c r="R151">
        <f t="shared" si="5"/>
      </c>
      <c r="S151">
        <f t="shared" si="6"/>
      </c>
      <c r="T151">
        <f t="shared" si="7"/>
      </c>
      <c r="U151">
        <f t="shared" si="8"/>
      </c>
      <c r="V151" s="5">
        <f t="shared" si="9"/>
      </c>
      <c r="W151">
        <f t="shared" si="10"/>
      </c>
      <c r="X151">
        <f t="shared" si="11"/>
      </c>
      <c r="Y151">
        <f t="shared" si="12"/>
      </c>
    </row>
    <row r="152">
      <c r="M152">
        <f t="shared" si="0"/>
      </c>
      <c r="N152">
        <f t="shared" si="1"/>
      </c>
      <c r="O152">
        <f t="shared" si="2"/>
      </c>
      <c r="P152">
        <f t="shared" si="3"/>
      </c>
      <c r="Q152">
        <f t="shared" si="4"/>
      </c>
      <c r="R152">
        <f t="shared" si="5"/>
      </c>
      <c r="S152">
        <f t="shared" si="6"/>
      </c>
      <c r="T152">
        <f t="shared" si="7"/>
      </c>
      <c r="U152">
        <f t="shared" si="8"/>
      </c>
      <c r="V152" s="5">
        <f t="shared" si="9"/>
      </c>
      <c r="W152">
        <f t="shared" si="10"/>
      </c>
      <c r="X152">
        <f t="shared" si="11"/>
      </c>
      <c r="Y152">
        <f t="shared" si="12"/>
      </c>
    </row>
    <row r="153">
      <c r="M153">
        <f t="shared" si="0"/>
      </c>
      <c r="N153">
        <f t="shared" si="1"/>
      </c>
      <c r="O153">
        <f t="shared" si="2"/>
      </c>
      <c r="P153">
        <f t="shared" si="3"/>
      </c>
      <c r="Q153">
        <f t="shared" si="4"/>
      </c>
      <c r="R153">
        <f t="shared" si="5"/>
      </c>
      <c r="S153">
        <f t="shared" si="6"/>
      </c>
      <c r="T153">
        <f t="shared" si="7"/>
      </c>
      <c r="U153">
        <f t="shared" si="8"/>
      </c>
      <c r="V153" s="5">
        <f t="shared" si="9"/>
      </c>
      <c r="W153">
        <f t="shared" si="10"/>
      </c>
      <c r="X153">
        <f t="shared" si="11"/>
      </c>
      <c r="Y153">
        <f t="shared" si="12"/>
      </c>
    </row>
    <row r="154">
      <c r="M154">
        <f t="shared" si="0"/>
      </c>
      <c r="N154">
        <f t="shared" si="1"/>
      </c>
      <c r="O154">
        <f t="shared" si="2"/>
      </c>
      <c r="P154">
        <f t="shared" si="3"/>
      </c>
      <c r="Q154">
        <f t="shared" si="4"/>
      </c>
      <c r="R154">
        <f t="shared" si="5"/>
      </c>
      <c r="S154">
        <f t="shared" si="6"/>
      </c>
      <c r="T154">
        <f t="shared" si="7"/>
      </c>
      <c r="U154">
        <f t="shared" si="8"/>
      </c>
      <c r="V154" s="5">
        <f t="shared" si="9"/>
      </c>
      <c r="W154">
        <f t="shared" si="10"/>
      </c>
      <c r="X154">
        <f t="shared" si="11"/>
      </c>
      <c r="Y154">
        <f t="shared" si="12"/>
      </c>
    </row>
    <row r="155">
      <c r="M155">
        <f t="shared" si="0"/>
      </c>
      <c r="N155">
        <f t="shared" si="1"/>
      </c>
      <c r="O155">
        <f t="shared" si="2"/>
      </c>
      <c r="P155">
        <f t="shared" si="3"/>
      </c>
      <c r="Q155">
        <f t="shared" si="4"/>
      </c>
      <c r="R155">
        <f t="shared" si="5"/>
      </c>
      <c r="S155">
        <f t="shared" si="6"/>
      </c>
      <c r="T155">
        <f t="shared" si="7"/>
      </c>
      <c r="U155">
        <f t="shared" si="8"/>
      </c>
      <c r="V155" s="5">
        <f t="shared" si="9"/>
      </c>
      <c r="W155">
        <f t="shared" si="10"/>
      </c>
      <c r="X155">
        <f t="shared" si="11"/>
      </c>
      <c r="Y155">
        <f t="shared" si="12"/>
      </c>
    </row>
    <row r="156">
      <c r="M156">
        <f t="shared" si="0"/>
      </c>
      <c r="N156">
        <f t="shared" si="1"/>
      </c>
      <c r="O156">
        <f t="shared" si="2"/>
      </c>
      <c r="P156">
        <f t="shared" si="3"/>
      </c>
      <c r="Q156">
        <f t="shared" si="4"/>
      </c>
      <c r="R156">
        <f t="shared" si="5"/>
      </c>
      <c r="S156">
        <f t="shared" si="6"/>
      </c>
      <c r="T156">
        <f t="shared" si="7"/>
      </c>
      <c r="U156">
        <f t="shared" si="8"/>
      </c>
      <c r="V156" s="5">
        <f t="shared" si="9"/>
      </c>
      <c r="W156">
        <f t="shared" si="10"/>
      </c>
      <c r="X156">
        <f t="shared" si="11"/>
      </c>
      <c r="Y156">
        <f t="shared" si="12"/>
      </c>
    </row>
    <row r="157">
      <c r="M157">
        <f t="shared" si="0"/>
      </c>
      <c r="N157">
        <f t="shared" si="1"/>
      </c>
      <c r="O157">
        <f t="shared" si="2"/>
      </c>
      <c r="P157">
        <f t="shared" si="3"/>
      </c>
      <c r="Q157">
        <f t="shared" si="4"/>
      </c>
      <c r="R157">
        <f t="shared" si="5"/>
      </c>
      <c r="S157">
        <f t="shared" si="6"/>
      </c>
      <c r="T157">
        <f t="shared" si="7"/>
      </c>
      <c r="U157">
        <f t="shared" si="8"/>
      </c>
      <c r="V157" s="5">
        <f t="shared" si="9"/>
      </c>
      <c r="W157">
        <f t="shared" si="10"/>
      </c>
      <c r="X157">
        <f t="shared" si="11"/>
      </c>
      <c r="Y157">
        <f t="shared" si="12"/>
      </c>
    </row>
    <row r="158">
      <c r="M158">
        <f t="shared" si="0"/>
      </c>
      <c r="N158">
        <f t="shared" si="1"/>
      </c>
      <c r="O158">
        <f t="shared" si="2"/>
      </c>
      <c r="P158">
        <f t="shared" si="3"/>
      </c>
      <c r="Q158">
        <f t="shared" si="4"/>
      </c>
      <c r="R158">
        <f t="shared" si="5"/>
      </c>
      <c r="S158">
        <f t="shared" si="6"/>
      </c>
      <c r="T158">
        <f t="shared" si="7"/>
      </c>
      <c r="U158">
        <f t="shared" si="8"/>
      </c>
      <c r="V158" s="5">
        <f t="shared" si="9"/>
      </c>
      <c r="W158">
        <f t="shared" si="10"/>
      </c>
      <c r="X158">
        <f t="shared" si="11"/>
      </c>
      <c r="Y158">
        <f t="shared" si="12"/>
      </c>
    </row>
    <row r="159">
      <c r="M159">
        <f t="shared" si="0"/>
      </c>
      <c r="N159">
        <f t="shared" si="1"/>
      </c>
      <c r="O159">
        <f t="shared" si="2"/>
      </c>
      <c r="P159">
        <f t="shared" si="3"/>
      </c>
      <c r="Q159">
        <f t="shared" si="4"/>
      </c>
      <c r="R159">
        <f t="shared" si="5"/>
      </c>
      <c r="S159">
        <f t="shared" si="6"/>
      </c>
      <c r="T159">
        <f t="shared" si="7"/>
      </c>
      <c r="U159">
        <f t="shared" si="8"/>
      </c>
      <c r="V159" s="5">
        <f t="shared" si="9"/>
      </c>
      <c r="W159">
        <f t="shared" si="10"/>
      </c>
      <c r="X159">
        <f t="shared" si="11"/>
      </c>
      <c r="Y159">
        <f t="shared" si="12"/>
      </c>
    </row>
    <row r="160">
      <c r="M160">
        <f t="shared" si="0"/>
      </c>
      <c r="N160">
        <f t="shared" si="1"/>
      </c>
      <c r="O160">
        <f t="shared" si="2"/>
      </c>
      <c r="P160">
        <f t="shared" si="3"/>
      </c>
      <c r="Q160">
        <f t="shared" si="4"/>
      </c>
      <c r="R160">
        <f t="shared" si="5"/>
      </c>
      <c r="S160">
        <f t="shared" si="6"/>
      </c>
      <c r="T160">
        <f t="shared" si="7"/>
      </c>
      <c r="U160">
        <f t="shared" si="8"/>
      </c>
      <c r="V160" s="5">
        <f t="shared" si="9"/>
      </c>
      <c r="W160">
        <f t="shared" si="10"/>
      </c>
      <c r="X160">
        <f t="shared" si="11"/>
      </c>
      <c r="Y160">
        <f t="shared" si="12"/>
      </c>
    </row>
    <row r="161">
      <c r="M161">
        <f t="shared" si="0"/>
      </c>
      <c r="N161">
        <f t="shared" si="1"/>
      </c>
      <c r="O161">
        <f t="shared" si="2"/>
      </c>
      <c r="P161">
        <f t="shared" si="3"/>
      </c>
      <c r="Q161">
        <f t="shared" si="4"/>
      </c>
      <c r="R161">
        <f t="shared" si="5"/>
      </c>
      <c r="S161">
        <f t="shared" si="6"/>
      </c>
      <c r="T161">
        <f t="shared" si="7"/>
      </c>
      <c r="U161">
        <f t="shared" si="8"/>
      </c>
      <c r="V161" s="5">
        <f t="shared" si="9"/>
      </c>
      <c r="W161">
        <f t="shared" si="10"/>
      </c>
      <c r="X161">
        <f t="shared" si="11"/>
      </c>
      <c r="Y161">
        <f t="shared" si="12"/>
      </c>
    </row>
    <row r="162">
      <c r="M162">
        <f t="shared" si="0"/>
      </c>
      <c r="N162">
        <f t="shared" si="1"/>
      </c>
      <c r="O162">
        <f t="shared" si="2"/>
      </c>
      <c r="P162">
        <f t="shared" si="3"/>
      </c>
      <c r="Q162">
        <f t="shared" si="4"/>
      </c>
      <c r="R162">
        <f t="shared" si="5"/>
      </c>
      <c r="S162">
        <f t="shared" si="6"/>
      </c>
      <c r="T162">
        <f t="shared" si="7"/>
      </c>
      <c r="U162">
        <f t="shared" si="8"/>
      </c>
      <c r="V162" s="5">
        <f t="shared" si="9"/>
      </c>
      <c r="W162">
        <f t="shared" si="10"/>
      </c>
      <c r="X162">
        <f t="shared" si="11"/>
      </c>
      <c r="Y162">
        <f t="shared" si="12"/>
      </c>
    </row>
    <row r="163">
      <c r="M163">
        <f t="shared" si="0"/>
      </c>
      <c r="N163">
        <f t="shared" si="1"/>
      </c>
      <c r="O163">
        <f t="shared" si="2"/>
      </c>
      <c r="P163">
        <f t="shared" si="3"/>
      </c>
      <c r="Q163">
        <f t="shared" si="4"/>
      </c>
      <c r="R163">
        <f t="shared" si="5"/>
      </c>
      <c r="S163">
        <f t="shared" si="6"/>
      </c>
      <c r="T163">
        <f t="shared" si="7"/>
      </c>
      <c r="U163">
        <f t="shared" si="8"/>
      </c>
      <c r="V163" s="5">
        <f t="shared" si="9"/>
      </c>
      <c r="W163">
        <f t="shared" si="10"/>
      </c>
      <c r="X163">
        <f t="shared" si="11"/>
      </c>
      <c r="Y163">
        <f t="shared" si="12"/>
      </c>
    </row>
    <row r="164">
      <c r="M164">
        <f t="shared" si="0"/>
      </c>
      <c r="N164">
        <f t="shared" si="1"/>
      </c>
      <c r="O164">
        <f t="shared" si="2"/>
      </c>
      <c r="P164">
        <f t="shared" si="3"/>
      </c>
      <c r="Q164">
        <f t="shared" si="4"/>
      </c>
      <c r="R164">
        <f t="shared" si="5"/>
      </c>
      <c r="S164">
        <f t="shared" si="6"/>
      </c>
      <c r="T164">
        <f t="shared" si="7"/>
      </c>
      <c r="U164">
        <f t="shared" si="8"/>
      </c>
      <c r="V164" s="5">
        <f t="shared" si="9"/>
      </c>
      <c r="W164">
        <f t="shared" si="10"/>
      </c>
      <c r="X164">
        <f t="shared" si="11"/>
      </c>
      <c r="Y164">
        <f t="shared" si="12"/>
      </c>
    </row>
    <row r="165">
      <c r="M165">
        <f t="shared" si="0"/>
      </c>
      <c r="N165">
        <f t="shared" si="1"/>
      </c>
      <c r="O165">
        <f t="shared" si="2"/>
      </c>
      <c r="P165">
        <f t="shared" si="3"/>
      </c>
      <c r="Q165">
        <f t="shared" si="4"/>
      </c>
      <c r="R165">
        <f t="shared" si="5"/>
      </c>
      <c r="S165">
        <f t="shared" si="6"/>
      </c>
      <c r="T165">
        <f t="shared" si="7"/>
      </c>
      <c r="U165">
        <f t="shared" si="8"/>
      </c>
      <c r="V165" s="5">
        <f t="shared" si="9"/>
      </c>
      <c r="W165">
        <f t="shared" si="10"/>
      </c>
      <c r="X165">
        <f t="shared" si="11"/>
      </c>
      <c r="Y165">
        <f t="shared" si="12"/>
      </c>
    </row>
    <row r="166">
      <c r="M166">
        <f t="shared" si="0"/>
      </c>
      <c r="N166">
        <f t="shared" si="1"/>
      </c>
      <c r="O166">
        <f t="shared" si="2"/>
      </c>
      <c r="P166">
        <f t="shared" si="3"/>
      </c>
      <c r="Q166">
        <f t="shared" si="4"/>
      </c>
      <c r="R166">
        <f t="shared" si="5"/>
      </c>
      <c r="S166">
        <f t="shared" si="6"/>
      </c>
      <c r="T166">
        <f t="shared" si="7"/>
      </c>
      <c r="U166">
        <f t="shared" si="8"/>
      </c>
      <c r="V166" s="5">
        <f t="shared" si="9"/>
      </c>
      <c r="W166">
        <f t="shared" si="10"/>
      </c>
      <c r="X166">
        <f t="shared" si="11"/>
      </c>
      <c r="Y166">
        <f t="shared" si="12"/>
      </c>
    </row>
    <row r="167">
      <c r="M167">
        <f t="shared" si="0"/>
      </c>
      <c r="N167">
        <f t="shared" si="1"/>
      </c>
      <c r="O167">
        <f t="shared" si="2"/>
      </c>
      <c r="P167">
        <f t="shared" si="3"/>
      </c>
      <c r="Q167">
        <f t="shared" si="4"/>
      </c>
      <c r="R167">
        <f t="shared" si="5"/>
      </c>
      <c r="S167">
        <f t="shared" si="6"/>
      </c>
      <c r="T167">
        <f t="shared" si="7"/>
      </c>
      <c r="U167">
        <f t="shared" si="8"/>
      </c>
      <c r="V167" s="5">
        <f t="shared" si="9"/>
      </c>
      <c r="W167">
        <f t="shared" si="10"/>
      </c>
      <c r="X167">
        <f t="shared" si="11"/>
      </c>
      <c r="Y167">
        <f t="shared" si="12"/>
      </c>
    </row>
    <row r="168">
      <c r="M168">
        <f t="shared" si="0"/>
      </c>
      <c r="N168">
        <f t="shared" si="1"/>
      </c>
      <c r="O168">
        <f t="shared" si="2"/>
      </c>
      <c r="P168">
        <f t="shared" si="3"/>
      </c>
      <c r="Q168">
        <f t="shared" si="4"/>
      </c>
      <c r="R168">
        <f t="shared" si="5"/>
      </c>
      <c r="S168">
        <f t="shared" si="6"/>
      </c>
      <c r="T168">
        <f t="shared" si="7"/>
      </c>
      <c r="U168">
        <f t="shared" si="8"/>
      </c>
      <c r="V168" s="5">
        <f t="shared" si="9"/>
      </c>
      <c r="W168">
        <f t="shared" si="10"/>
      </c>
      <c r="X168">
        <f t="shared" si="11"/>
      </c>
      <c r="Y168">
        <f t="shared" si="12"/>
      </c>
    </row>
    <row r="169">
      <c r="M169">
        <f t="shared" si="0"/>
      </c>
      <c r="N169">
        <f t="shared" si="1"/>
      </c>
      <c r="O169">
        <f t="shared" si="2"/>
      </c>
      <c r="P169">
        <f t="shared" si="3"/>
      </c>
      <c r="Q169">
        <f t="shared" si="4"/>
      </c>
      <c r="R169">
        <f t="shared" si="5"/>
      </c>
      <c r="S169">
        <f t="shared" si="6"/>
      </c>
      <c r="T169">
        <f t="shared" si="7"/>
      </c>
      <c r="U169">
        <f t="shared" si="8"/>
      </c>
      <c r="V169" s="5">
        <f t="shared" si="9"/>
      </c>
      <c r="W169">
        <f t="shared" si="10"/>
      </c>
      <c r="X169">
        <f t="shared" si="11"/>
      </c>
      <c r="Y169">
        <f t="shared" si="12"/>
      </c>
    </row>
    <row r="170">
      <c r="M170">
        <f t="shared" si="0"/>
      </c>
      <c r="N170">
        <f t="shared" si="1"/>
      </c>
      <c r="O170">
        <f t="shared" si="2"/>
      </c>
      <c r="P170">
        <f t="shared" si="3"/>
      </c>
      <c r="Q170">
        <f t="shared" si="4"/>
      </c>
      <c r="R170">
        <f t="shared" si="5"/>
      </c>
      <c r="S170">
        <f t="shared" si="6"/>
      </c>
      <c r="T170">
        <f t="shared" si="7"/>
      </c>
      <c r="U170">
        <f t="shared" si="8"/>
      </c>
      <c r="V170" s="5">
        <f t="shared" si="9"/>
      </c>
      <c r="W170">
        <f t="shared" si="10"/>
      </c>
      <c r="X170">
        <f t="shared" si="11"/>
      </c>
      <c r="Y170">
        <f t="shared" si="12"/>
      </c>
    </row>
    <row r="171">
      <c r="M171">
        <f t="shared" si="0"/>
      </c>
      <c r="N171">
        <f t="shared" si="1"/>
      </c>
      <c r="O171">
        <f t="shared" si="2"/>
      </c>
      <c r="P171">
        <f t="shared" si="3"/>
      </c>
      <c r="Q171">
        <f t="shared" si="4"/>
      </c>
      <c r="R171">
        <f t="shared" si="5"/>
      </c>
      <c r="S171">
        <f t="shared" si="6"/>
      </c>
      <c r="T171">
        <f t="shared" si="7"/>
      </c>
      <c r="U171">
        <f t="shared" si="8"/>
      </c>
      <c r="V171" s="5">
        <f t="shared" si="9"/>
      </c>
      <c r="W171">
        <f t="shared" si="10"/>
      </c>
      <c r="X171">
        <f t="shared" si="11"/>
      </c>
      <c r="Y171">
        <f t="shared" si="12"/>
      </c>
    </row>
    <row r="172">
      <c r="M172">
        <f t="shared" si="0"/>
      </c>
      <c r="N172">
        <f t="shared" si="1"/>
      </c>
      <c r="O172">
        <f t="shared" si="2"/>
      </c>
      <c r="P172">
        <f t="shared" si="3"/>
      </c>
      <c r="Q172">
        <f t="shared" si="4"/>
      </c>
      <c r="R172">
        <f t="shared" si="5"/>
      </c>
      <c r="S172">
        <f t="shared" si="6"/>
      </c>
      <c r="T172">
        <f t="shared" si="7"/>
      </c>
      <c r="U172">
        <f t="shared" si="8"/>
      </c>
      <c r="V172" s="5">
        <f t="shared" si="9"/>
      </c>
      <c r="W172">
        <f t="shared" si="10"/>
      </c>
      <c r="X172">
        <f t="shared" si="11"/>
      </c>
      <c r="Y172">
        <f t="shared" si="12"/>
      </c>
    </row>
    <row r="173">
      <c r="M173">
        <f t="shared" si="0"/>
      </c>
      <c r="N173">
        <f t="shared" si="1"/>
      </c>
      <c r="O173">
        <f t="shared" si="2"/>
      </c>
      <c r="P173">
        <f t="shared" si="3"/>
      </c>
      <c r="Q173">
        <f t="shared" si="4"/>
      </c>
      <c r="R173">
        <f t="shared" si="5"/>
      </c>
      <c r="S173">
        <f t="shared" si="6"/>
      </c>
      <c r="T173">
        <f t="shared" si="7"/>
      </c>
      <c r="U173">
        <f t="shared" si="8"/>
      </c>
      <c r="V173" s="5">
        <f t="shared" si="9"/>
      </c>
      <c r="W173">
        <f t="shared" si="10"/>
      </c>
      <c r="X173">
        <f t="shared" si="11"/>
      </c>
      <c r="Y173">
        <f t="shared" si="12"/>
      </c>
    </row>
    <row r="174">
      <c r="M174">
        <f t="shared" si="0"/>
      </c>
      <c r="N174">
        <f t="shared" si="1"/>
      </c>
      <c r="O174">
        <f t="shared" si="2"/>
      </c>
      <c r="P174">
        <f t="shared" si="3"/>
      </c>
      <c r="Q174">
        <f t="shared" si="4"/>
      </c>
      <c r="R174">
        <f t="shared" si="5"/>
      </c>
      <c r="S174">
        <f t="shared" si="6"/>
      </c>
      <c r="T174">
        <f t="shared" si="7"/>
      </c>
      <c r="U174">
        <f t="shared" si="8"/>
      </c>
      <c r="V174" s="5">
        <f t="shared" si="9"/>
      </c>
      <c r="W174">
        <f t="shared" si="10"/>
      </c>
      <c r="X174">
        <f t="shared" si="11"/>
      </c>
      <c r="Y174">
        <f t="shared" si="12"/>
      </c>
    </row>
    <row r="175">
      <c r="M175">
        <f t="shared" si="0"/>
      </c>
      <c r="N175">
        <f t="shared" si="1"/>
      </c>
      <c r="O175">
        <f t="shared" si="2"/>
      </c>
      <c r="P175">
        <f t="shared" si="3"/>
      </c>
      <c r="Q175">
        <f t="shared" si="4"/>
      </c>
      <c r="R175">
        <f t="shared" si="5"/>
      </c>
      <c r="S175">
        <f t="shared" si="6"/>
      </c>
      <c r="T175">
        <f t="shared" si="7"/>
      </c>
      <c r="U175">
        <f t="shared" si="8"/>
      </c>
      <c r="V175" s="5">
        <f t="shared" si="9"/>
      </c>
      <c r="W175">
        <f t="shared" si="10"/>
      </c>
      <c r="X175">
        <f t="shared" si="11"/>
      </c>
      <c r="Y175">
        <f t="shared" si="12"/>
      </c>
    </row>
    <row r="176">
      <c r="M176">
        <f t="shared" si="0"/>
      </c>
      <c r="N176">
        <f t="shared" si="1"/>
      </c>
      <c r="O176">
        <f t="shared" si="2"/>
      </c>
      <c r="P176">
        <f t="shared" si="3"/>
      </c>
      <c r="Q176">
        <f t="shared" si="4"/>
      </c>
      <c r="R176">
        <f t="shared" si="5"/>
      </c>
      <c r="S176">
        <f t="shared" si="6"/>
      </c>
      <c r="T176">
        <f t="shared" si="7"/>
      </c>
      <c r="U176">
        <f t="shared" si="8"/>
      </c>
      <c r="V176" s="5">
        <f t="shared" si="9"/>
      </c>
      <c r="W176">
        <f t="shared" si="10"/>
      </c>
      <c r="X176">
        <f t="shared" si="11"/>
      </c>
      <c r="Y176">
        <f t="shared" si="12"/>
      </c>
    </row>
    <row r="177">
      <c r="M177">
        <f t="shared" si="0"/>
      </c>
      <c r="N177">
        <f t="shared" si="1"/>
      </c>
      <c r="O177">
        <f t="shared" si="2"/>
      </c>
      <c r="P177">
        <f t="shared" si="3"/>
      </c>
      <c r="Q177">
        <f t="shared" si="4"/>
      </c>
      <c r="R177">
        <f t="shared" si="5"/>
      </c>
      <c r="S177">
        <f t="shared" si="6"/>
      </c>
      <c r="T177">
        <f t="shared" si="7"/>
      </c>
      <c r="U177">
        <f t="shared" si="8"/>
      </c>
      <c r="V177" s="5">
        <f t="shared" si="9"/>
      </c>
      <c r="W177">
        <f t="shared" si="10"/>
      </c>
      <c r="X177">
        <f t="shared" si="11"/>
      </c>
      <c r="Y177">
        <f t="shared" si="12"/>
      </c>
    </row>
    <row r="178">
      <c r="M178">
        <f t="shared" si="0"/>
      </c>
      <c r="N178">
        <f t="shared" si="1"/>
      </c>
      <c r="O178">
        <f t="shared" si="2"/>
      </c>
      <c r="P178">
        <f t="shared" si="3"/>
      </c>
      <c r="Q178">
        <f t="shared" si="4"/>
      </c>
      <c r="R178">
        <f t="shared" si="5"/>
      </c>
      <c r="S178">
        <f t="shared" si="6"/>
      </c>
      <c r="T178">
        <f t="shared" si="7"/>
      </c>
      <c r="U178">
        <f t="shared" si="8"/>
      </c>
      <c r="V178" s="5">
        <f t="shared" si="9"/>
      </c>
      <c r="W178">
        <f t="shared" si="10"/>
      </c>
      <c r="X178">
        <f t="shared" si="11"/>
      </c>
      <c r="Y178">
        <f t="shared" si="12"/>
      </c>
    </row>
    <row r="179">
      <c r="M179">
        <f t="shared" si="0"/>
      </c>
      <c r="N179">
        <f t="shared" si="1"/>
      </c>
      <c r="O179">
        <f t="shared" si="2"/>
      </c>
      <c r="P179">
        <f t="shared" si="3"/>
      </c>
      <c r="Q179">
        <f t="shared" si="4"/>
      </c>
      <c r="R179">
        <f t="shared" si="5"/>
      </c>
      <c r="S179">
        <f t="shared" si="6"/>
      </c>
      <c r="T179">
        <f t="shared" si="7"/>
      </c>
      <c r="U179">
        <f t="shared" si="8"/>
      </c>
      <c r="V179" s="5">
        <f t="shared" si="9"/>
      </c>
      <c r="W179">
        <f t="shared" si="10"/>
      </c>
      <c r="X179">
        <f t="shared" si="11"/>
      </c>
      <c r="Y179">
        <f t="shared" si="12"/>
      </c>
    </row>
    <row r="180">
      <c r="M180">
        <f t="shared" si="0"/>
      </c>
      <c r="N180">
        <f t="shared" si="1"/>
      </c>
      <c r="O180">
        <f t="shared" si="2"/>
      </c>
      <c r="P180">
        <f t="shared" si="3"/>
      </c>
      <c r="Q180">
        <f t="shared" si="4"/>
      </c>
      <c r="R180">
        <f t="shared" si="5"/>
      </c>
      <c r="S180">
        <f t="shared" si="6"/>
      </c>
      <c r="T180">
        <f t="shared" si="7"/>
      </c>
      <c r="U180">
        <f t="shared" si="8"/>
      </c>
      <c r="V180" s="5">
        <f t="shared" si="9"/>
      </c>
      <c r="W180">
        <f t="shared" si="10"/>
      </c>
      <c r="X180">
        <f t="shared" si="11"/>
      </c>
      <c r="Y180">
        <f t="shared" si="12"/>
      </c>
    </row>
    <row r="181">
      <c r="M181">
        <f t="shared" si="0"/>
      </c>
      <c r="N181">
        <f t="shared" si="1"/>
      </c>
      <c r="O181">
        <f t="shared" si="2"/>
      </c>
      <c r="P181">
        <f t="shared" si="3"/>
      </c>
      <c r="Q181">
        <f t="shared" si="4"/>
      </c>
      <c r="R181">
        <f t="shared" si="5"/>
      </c>
      <c r="S181">
        <f t="shared" si="6"/>
      </c>
      <c r="T181">
        <f t="shared" si="7"/>
      </c>
      <c r="U181">
        <f t="shared" si="8"/>
      </c>
      <c r="V181" s="5">
        <f t="shared" si="9"/>
      </c>
      <c r="W181">
        <f t="shared" si="10"/>
      </c>
      <c r="X181">
        <f t="shared" si="11"/>
      </c>
      <c r="Y181">
        <f t="shared" si="12"/>
      </c>
    </row>
    <row r="182">
      <c r="M182">
        <f t="shared" si="0"/>
      </c>
      <c r="N182">
        <f t="shared" si="1"/>
      </c>
      <c r="O182">
        <f t="shared" si="2"/>
      </c>
      <c r="P182">
        <f t="shared" si="3"/>
      </c>
      <c r="Q182">
        <f t="shared" si="4"/>
      </c>
      <c r="R182">
        <f t="shared" si="5"/>
      </c>
      <c r="S182">
        <f t="shared" si="6"/>
      </c>
      <c r="T182">
        <f t="shared" si="7"/>
      </c>
      <c r="U182">
        <f t="shared" si="8"/>
      </c>
      <c r="V182" s="5">
        <f t="shared" si="9"/>
      </c>
      <c r="W182">
        <f t="shared" si="10"/>
      </c>
      <c r="X182">
        <f t="shared" si="11"/>
      </c>
      <c r="Y182">
        <f t="shared" si="12"/>
      </c>
    </row>
    <row r="183">
      <c r="M183">
        <f t="shared" si="0"/>
      </c>
      <c r="N183">
        <f t="shared" si="1"/>
      </c>
      <c r="O183">
        <f t="shared" si="2"/>
      </c>
      <c r="P183">
        <f t="shared" si="3"/>
      </c>
      <c r="Q183">
        <f t="shared" si="4"/>
      </c>
      <c r="R183">
        <f t="shared" si="5"/>
      </c>
      <c r="S183">
        <f t="shared" si="6"/>
      </c>
      <c r="T183">
        <f t="shared" si="7"/>
      </c>
      <c r="U183">
        <f t="shared" si="8"/>
      </c>
      <c r="V183" s="5">
        <f t="shared" si="9"/>
      </c>
      <c r="W183">
        <f t="shared" si="10"/>
      </c>
      <c r="X183">
        <f t="shared" si="11"/>
      </c>
      <c r="Y183">
        <f t="shared" si="12"/>
      </c>
    </row>
    <row r="184">
      <c r="M184">
        <f t="shared" si="0"/>
      </c>
      <c r="N184">
        <f t="shared" si="1"/>
      </c>
      <c r="O184">
        <f t="shared" si="2"/>
      </c>
      <c r="P184">
        <f t="shared" si="3"/>
      </c>
      <c r="Q184">
        <f t="shared" si="4"/>
      </c>
      <c r="R184">
        <f t="shared" si="5"/>
      </c>
      <c r="S184">
        <f t="shared" si="6"/>
      </c>
      <c r="T184">
        <f t="shared" si="7"/>
      </c>
      <c r="U184">
        <f t="shared" si="8"/>
      </c>
      <c r="V184" s="5">
        <f t="shared" si="9"/>
      </c>
      <c r="W184">
        <f t="shared" si="10"/>
      </c>
      <c r="X184">
        <f t="shared" si="11"/>
      </c>
      <c r="Y184">
        <f t="shared" si="12"/>
      </c>
    </row>
    <row r="185">
      <c r="M185">
        <f t="shared" si="0"/>
      </c>
      <c r="N185">
        <f t="shared" si="1"/>
      </c>
      <c r="O185">
        <f t="shared" si="2"/>
      </c>
      <c r="P185">
        <f t="shared" si="3"/>
      </c>
      <c r="Q185">
        <f t="shared" si="4"/>
      </c>
      <c r="R185">
        <f t="shared" si="5"/>
      </c>
      <c r="S185">
        <f t="shared" si="6"/>
      </c>
      <c r="T185">
        <f t="shared" si="7"/>
      </c>
      <c r="U185">
        <f t="shared" si="8"/>
      </c>
      <c r="V185" s="5">
        <f t="shared" si="9"/>
      </c>
      <c r="W185">
        <f t="shared" si="10"/>
      </c>
      <c r="X185">
        <f t="shared" si="11"/>
      </c>
      <c r="Y185">
        <f t="shared" si="12"/>
      </c>
    </row>
    <row r="186">
      <c r="M186">
        <f t="shared" si="0"/>
      </c>
      <c r="N186">
        <f t="shared" si="1"/>
      </c>
      <c r="O186">
        <f t="shared" si="2"/>
      </c>
      <c r="P186">
        <f t="shared" si="3"/>
      </c>
      <c r="Q186">
        <f t="shared" si="4"/>
      </c>
      <c r="R186">
        <f t="shared" si="5"/>
      </c>
      <c r="S186">
        <f t="shared" si="6"/>
      </c>
      <c r="T186">
        <f t="shared" si="7"/>
      </c>
      <c r="U186">
        <f t="shared" si="8"/>
      </c>
      <c r="V186" s="5">
        <f t="shared" si="9"/>
      </c>
      <c r="W186">
        <f t="shared" si="10"/>
      </c>
      <c r="X186">
        <f t="shared" si="11"/>
      </c>
      <c r="Y186">
        <f t="shared" si="12"/>
      </c>
    </row>
    <row r="187">
      <c r="M187">
        <f t="shared" si="0"/>
      </c>
      <c r="N187">
        <f t="shared" si="1"/>
      </c>
      <c r="O187">
        <f t="shared" si="2"/>
      </c>
      <c r="P187">
        <f t="shared" si="3"/>
      </c>
      <c r="Q187">
        <f t="shared" si="4"/>
      </c>
      <c r="R187">
        <f t="shared" si="5"/>
      </c>
      <c r="S187">
        <f t="shared" si="6"/>
      </c>
      <c r="T187">
        <f t="shared" si="7"/>
      </c>
      <c r="U187">
        <f t="shared" si="8"/>
      </c>
      <c r="V187" s="5">
        <f t="shared" si="9"/>
      </c>
      <c r="W187">
        <f t="shared" si="10"/>
      </c>
      <c r="X187">
        <f t="shared" si="11"/>
      </c>
      <c r="Y187">
        <f t="shared" si="12"/>
      </c>
    </row>
    <row r="188">
      <c r="M188">
        <f t="shared" si="0"/>
      </c>
      <c r="N188">
        <f t="shared" si="1"/>
      </c>
      <c r="O188">
        <f t="shared" si="2"/>
      </c>
      <c r="P188">
        <f t="shared" si="3"/>
      </c>
      <c r="Q188">
        <f t="shared" si="4"/>
      </c>
      <c r="R188">
        <f t="shared" si="5"/>
      </c>
      <c r="S188">
        <f t="shared" si="6"/>
      </c>
      <c r="T188">
        <f t="shared" si="7"/>
      </c>
      <c r="U188">
        <f t="shared" si="8"/>
      </c>
      <c r="V188" s="5">
        <f t="shared" si="9"/>
      </c>
      <c r="W188">
        <f t="shared" si="10"/>
      </c>
      <c r="X188">
        <f t="shared" si="11"/>
      </c>
      <c r="Y188">
        <f t="shared" si="12"/>
      </c>
    </row>
    <row r="189">
      <c r="M189">
        <f t="shared" si="0"/>
      </c>
      <c r="N189">
        <f t="shared" si="1"/>
      </c>
      <c r="O189">
        <f t="shared" si="2"/>
      </c>
      <c r="P189">
        <f t="shared" si="3"/>
      </c>
      <c r="Q189">
        <f t="shared" si="4"/>
      </c>
      <c r="R189">
        <f t="shared" si="5"/>
      </c>
      <c r="S189">
        <f t="shared" si="6"/>
      </c>
      <c r="T189">
        <f t="shared" si="7"/>
      </c>
      <c r="U189">
        <f t="shared" si="8"/>
      </c>
      <c r="V189" s="5">
        <f t="shared" si="9"/>
      </c>
      <c r="W189">
        <f t="shared" si="10"/>
      </c>
      <c r="X189">
        <f t="shared" si="11"/>
      </c>
      <c r="Y189">
        <f t="shared" si="12"/>
      </c>
    </row>
    <row r="190">
      <c r="M190">
        <f t="shared" si="0"/>
      </c>
      <c r="N190">
        <f t="shared" si="1"/>
      </c>
      <c r="O190">
        <f t="shared" si="2"/>
      </c>
      <c r="P190">
        <f t="shared" si="3"/>
      </c>
      <c r="Q190">
        <f t="shared" si="4"/>
      </c>
      <c r="R190">
        <f t="shared" si="5"/>
      </c>
      <c r="S190">
        <f t="shared" si="6"/>
      </c>
      <c r="T190">
        <f t="shared" si="7"/>
      </c>
      <c r="U190">
        <f t="shared" si="8"/>
      </c>
      <c r="V190" s="5">
        <f t="shared" si="9"/>
      </c>
      <c r="W190">
        <f t="shared" si="10"/>
      </c>
      <c r="X190">
        <f t="shared" si="11"/>
      </c>
      <c r="Y190">
        <f t="shared" si="12"/>
      </c>
    </row>
    <row r="191">
      <c r="M191">
        <f t="shared" si="0"/>
      </c>
      <c r="N191">
        <f t="shared" si="1"/>
      </c>
      <c r="O191">
        <f t="shared" si="2"/>
      </c>
      <c r="P191">
        <f t="shared" si="3"/>
      </c>
      <c r="Q191">
        <f t="shared" si="4"/>
      </c>
      <c r="R191">
        <f t="shared" si="5"/>
      </c>
      <c r="S191">
        <f t="shared" si="6"/>
      </c>
      <c r="T191">
        <f t="shared" si="7"/>
      </c>
      <c r="U191">
        <f t="shared" si="8"/>
      </c>
      <c r="V191" s="5">
        <f t="shared" si="9"/>
      </c>
      <c r="W191">
        <f t="shared" si="10"/>
      </c>
      <c r="X191">
        <f t="shared" si="11"/>
      </c>
      <c r="Y191">
        <f t="shared" si="12"/>
      </c>
    </row>
    <row r="192">
      <c r="M192">
        <f t="shared" si="0"/>
      </c>
      <c r="N192">
        <f t="shared" si="1"/>
      </c>
      <c r="O192">
        <f t="shared" si="2"/>
      </c>
      <c r="P192">
        <f t="shared" si="3"/>
      </c>
      <c r="Q192">
        <f t="shared" si="4"/>
      </c>
      <c r="R192">
        <f t="shared" si="5"/>
      </c>
      <c r="S192">
        <f t="shared" si="6"/>
      </c>
      <c r="T192">
        <f t="shared" si="7"/>
      </c>
      <c r="U192">
        <f t="shared" si="8"/>
      </c>
      <c r="V192" s="5">
        <f t="shared" si="9"/>
      </c>
      <c r="W192">
        <f t="shared" si="10"/>
      </c>
      <c r="X192">
        <f t="shared" si="11"/>
      </c>
      <c r="Y192">
        <f t="shared" si="12"/>
      </c>
    </row>
    <row r="193">
      <c r="M193">
        <f t="shared" si="0"/>
      </c>
      <c r="N193">
        <f t="shared" si="1"/>
      </c>
      <c r="O193">
        <f t="shared" si="2"/>
      </c>
      <c r="P193">
        <f t="shared" si="3"/>
      </c>
      <c r="Q193">
        <f t="shared" si="4"/>
      </c>
      <c r="R193">
        <f t="shared" si="5"/>
      </c>
      <c r="S193">
        <f t="shared" si="6"/>
      </c>
      <c r="T193">
        <f t="shared" si="7"/>
      </c>
      <c r="U193">
        <f t="shared" si="8"/>
      </c>
      <c r="V193" s="5">
        <f t="shared" si="9"/>
      </c>
      <c r="W193">
        <f t="shared" si="10"/>
      </c>
      <c r="X193">
        <f t="shared" si="11"/>
      </c>
      <c r="Y193">
        <f t="shared" si="12"/>
      </c>
    </row>
    <row r="194">
      <c r="M194">
        <f t="shared" si="0"/>
      </c>
      <c r="N194">
        <f t="shared" si="1"/>
      </c>
      <c r="O194">
        <f t="shared" si="2"/>
      </c>
      <c r="P194">
        <f t="shared" si="3"/>
      </c>
      <c r="Q194">
        <f t="shared" si="4"/>
      </c>
      <c r="R194">
        <f t="shared" si="5"/>
      </c>
      <c r="S194">
        <f t="shared" si="6"/>
      </c>
      <c r="T194">
        <f t="shared" si="7"/>
      </c>
      <c r="U194">
        <f t="shared" si="8"/>
      </c>
      <c r="V194" s="5">
        <f t="shared" si="9"/>
      </c>
      <c r="W194">
        <f t="shared" si="10"/>
      </c>
      <c r="X194">
        <f t="shared" si="11"/>
      </c>
      <c r="Y194">
        <f t="shared" si="12"/>
      </c>
    </row>
    <row r="195">
      <c r="M195">
        <f t="shared" si="0"/>
      </c>
      <c r="N195">
        <f t="shared" si="1"/>
      </c>
      <c r="O195">
        <f t="shared" si="2"/>
      </c>
      <c r="P195">
        <f t="shared" si="3"/>
      </c>
      <c r="Q195">
        <f t="shared" si="4"/>
      </c>
      <c r="R195">
        <f t="shared" si="5"/>
      </c>
      <c r="S195">
        <f t="shared" si="6"/>
      </c>
      <c r="T195">
        <f t="shared" si="7"/>
      </c>
      <c r="U195">
        <f t="shared" si="8"/>
      </c>
      <c r="V195" s="5">
        <f t="shared" si="9"/>
      </c>
      <c r="W195">
        <f t="shared" si="10"/>
      </c>
      <c r="X195">
        <f t="shared" si="11"/>
      </c>
      <c r="Y195">
        <f t="shared" si="12"/>
      </c>
    </row>
    <row r="196">
      <c r="M196">
        <f t="shared" si="0"/>
      </c>
      <c r="N196">
        <f t="shared" si="1"/>
      </c>
      <c r="O196">
        <f t="shared" si="2"/>
      </c>
      <c r="P196">
        <f t="shared" si="3"/>
      </c>
      <c r="Q196">
        <f t="shared" si="4"/>
      </c>
      <c r="R196">
        <f t="shared" si="5"/>
      </c>
      <c r="S196">
        <f t="shared" si="6"/>
      </c>
      <c r="T196">
        <f t="shared" si="7"/>
      </c>
      <c r="U196">
        <f t="shared" si="8"/>
      </c>
      <c r="V196" s="5">
        <f t="shared" si="9"/>
      </c>
      <c r="W196">
        <f t="shared" si="10"/>
      </c>
      <c r="X196">
        <f t="shared" si="11"/>
      </c>
      <c r="Y196">
        <f t="shared" si="12"/>
      </c>
    </row>
    <row r="197">
      <c r="M197">
        <f t="shared" si="0"/>
      </c>
      <c r="N197">
        <f t="shared" si="1"/>
      </c>
      <c r="O197">
        <f t="shared" si="2"/>
      </c>
      <c r="P197">
        <f t="shared" si="3"/>
      </c>
      <c r="Q197">
        <f t="shared" si="4"/>
      </c>
      <c r="R197">
        <f t="shared" si="5"/>
      </c>
      <c r="S197">
        <f t="shared" si="6"/>
      </c>
      <c r="T197">
        <f t="shared" si="7"/>
      </c>
      <c r="U197">
        <f t="shared" si="8"/>
      </c>
      <c r="V197" s="5">
        <f t="shared" si="9"/>
      </c>
      <c r="W197">
        <f t="shared" si="10"/>
      </c>
      <c r="X197">
        <f t="shared" si="11"/>
      </c>
      <c r="Y197">
        <f t="shared" si="12"/>
      </c>
    </row>
    <row r="198">
      <c r="M198">
        <f t="shared" si="0"/>
      </c>
      <c r="N198">
        <f t="shared" si="1"/>
      </c>
      <c r="O198">
        <f t="shared" si="2"/>
      </c>
      <c r="P198">
        <f t="shared" si="3"/>
      </c>
      <c r="Q198">
        <f t="shared" si="4"/>
      </c>
      <c r="R198">
        <f t="shared" si="5"/>
      </c>
      <c r="S198">
        <f t="shared" si="6"/>
      </c>
      <c r="T198">
        <f t="shared" si="7"/>
      </c>
      <c r="U198">
        <f t="shared" si="8"/>
      </c>
      <c r="V198" s="5">
        <f t="shared" si="9"/>
      </c>
      <c r="W198">
        <f t="shared" si="10"/>
      </c>
      <c r="X198">
        <f t="shared" si="11"/>
      </c>
      <c r="Y198">
        <f t="shared" si="12"/>
      </c>
    </row>
    <row r="199">
      <c r="M199">
        <f t="shared" si="0"/>
      </c>
      <c r="N199">
        <f t="shared" si="1"/>
      </c>
      <c r="O199">
        <f t="shared" si="2"/>
      </c>
      <c r="P199">
        <f t="shared" si="3"/>
      </c>
      <c r="Q199">
        <f t="shared" si="4"/>
      </c>
      <c r="R199">
        <f t="shared" si="5"/>
      </c>
      <c r="S199">
        <f t="shared" si="6"/>
      </c>
      <c r="T199">
        <f t="shared" si="7"/>
      </c>
      <c r="U199">
        <f t="shared" si="8"/>
      </c>
      <c r="V199" s="5">
        <f t="shared" si="9"/>
      </c>
      <c r="W199">
        <f t="shared" si="10"/>
      </c>
      <c r="X199">
        <f t="shared" si="11"/>
      </c>
      <c r="Y199">
        <f t="shared" si="12"/>
      </c>
    </row>
    <row r="200">
      <c r="M200">
        <f t="shared" si="0"/>
      </c>
      <c r="N200">
        <f t="shared" si="1"/>
      </c>
      <c r="O200">
        <f t="shared" si="2"/>
      </c>
      <c r="P200">
        <f t="shared" si="3"/>
      </c>
      <c r="Q200">
        <f t="shared" si="4"/>
      </c>
      <c r="R200">
        <f t="shared" si="5"/>
      </c>
      <c r="S200">
        <f t="shared" si="6"/>
      </c>
      <c r="T200">
        <f t="shared" si="7"/>
      </c>
      <c r="U200">
        <f t="shared" si="8"/>
      </c>
      <c r="V200" s="5">
        <f t="shared" si="9"/>
      </c>
      <c r="W200">
        <f t="shared" si="10"/>
      </c>
      <c r="X200">
        <f t="shared" si="11"/>
      </c>
      <c r="Y200">
        <f t="shared" si="12"/>
      </c>
    </row>
    <row r="201">
      <c r="M201">
        <f t="shared" si="0"/>
      </c>
      <c r="N201">
        <f t="shared" si="1"/>
      </c>
      <c r="O201">
        <f t="shared" si="2"/>
      </c>
      <c r="P201">
        <f t="shared" si="3"/>
      </c>
      <c r="Q201">
        <f t="shared" si="4"/>
      </c>
      <c r="R201">
        <f t="shared" si="5"/>
      </c>
      <c r="S201">
        <f t="shared" si="6"/>
      </c>
      <c r="T201">
        <f t="shared" si="7"/>
      </c>
      <c r="U201">
        <f t="shared" si="8"/>
      </c>
      <c r="V201" s="5">
        <f t="shared" si="9"/>
      </c>
      <c r="W201">
        <f t="shared" si="10"/>
      </c>
      <c r="X201">
        <f t="shared" si="11"/>
      </c>
      <c r="Y201">
        <f t="shared" si="12"/>
      </c>
    </row>
    <row r="202">
      <c r="M202">
        <f t="shared" si="0"/>
      </c>
      <c r="N202">
        <f t="shared" si="1"/>
      </c>
      <c r="O202">
        <f t="shared" si="2"/>
      </c>
      <c r="P202">
        <f t="shared" si="3"/>
      </c>
      <c r="Q202">
        <f t="shared" si="4"/>
      </c>
      <c r="R202">
        <f t="shared" si="5"/>
      </c>
      <c r="S202">
        <f t="shared" si="6"/>
      </c>
      <c r="T202">
        <f t="shared" si="7"/>
      </c>
      <c r="U202">
        <f t="shared" si="8"/>
      </c>
      <c r="V202" s="5">
        <f t="shared" si="9"/>
      </c>
      <c r="W202">
        <f t="shared" si="10"/>
      </c>
      <c r="X202">
        <f t="shared" si="11"/>
      </c>
      <c r="Y202">
        <f t="shared" si="12"/>
      </c>
    </row>
    <row r="203">
      <c r="M203">
        <f t="shared" si="0"/>
      </c>
      <c r="N203">
        <f t="shared" si="1"/>
      </c>
      <c r="O203">
        <f t="shared" si="2"/>
      </c>
      <c r="P203">
        <f t="shared" si="3"/>
      </c>
      <c r="Q203">
        <f t="shared" si="4"/>
      </c>
      <c r="R203">
        <f t="shared" si="5"/>
      </c>
      <c r="S203">
        <f t="shared" si="6"/>
      </c>
      <c r="T203">
        <f t="shared" si="7"/>
      </c>
      <c r="U203">
        <f t="shared" si="8"/>
      </c>
      <c r="V203" s="5">
        <f t="shared" si="9"/>
      </c>
      <c r="W203">
        <f t="shared" si="10"/>
      </c>
      <c r="X203">
        <f t="shared" si="11"/>
      </c>
      <c r="Y203">
        <f t="shared" si="12"/>
      </c>
    </row>
    <row r="204">
      <c r="M204">
        <f t="shared" si="0"/>
      </c>
      <c r="N204">
        <f t="shared" si="1"/>
      </c>
      <c r="O204">
        <f t="shared" si="2"/>
      </c>
      <c r="P204">
        <f t="shared" si="3"/>
      </c>
      <c r="Q204">
        <f t="shared" si="4"/>
      </c>
      <c r="R204">
        <f t="shared" si="5"/>
      </c>
      <c r="S204">
        <f t="shared" si="6"/>
      </c>
      <c r="T204">
        <f t="shared" si="7"/>
      </c>
      <c r="U204">
        <f t="shared" si="8"/>
      </c>
      <c r="V204" s="5">
        <f t="shared" si="9"/>
      </c>
      <c r="W204">
        <f t="shared" si="10"/>
      </c>
      <c r="X204">
        <f t="shared" si="11"/>
      </c>
      <c r="Y204">
        <f t="shared" si="12"/>
      </c>
    </row>
    <row r="205">
      <c r="M205">
        <f t="shared" si="0"/>
      </c>
      <c r="N205">
        <f t="shared" si="1"/>
      </c>
      <c r="O205">
        <f t="shared" si="2"/>
      </c>
      <c r="P205">
        <f t="shared" si="3"/>
      </c>
      <c r="Q205">
        <f t="shared" si="4"/>
      </c>
      <c r="R205">
        <f t="shared" si="5"/>
      </c>
      <c r="S205">
        <f t="shared" si="6"/>
      </c>
      <c r="T205">
        <f t="shared" si="7"/>
      </c>
      <c r="U205">
        <f t="shared" si="8"/>
      </c>
      <c r="V205" s="5">
        <f t="shared" si="9"/>
      </c>
      <c r="W205">
        <f t="shared" si="10"/>
      </c>
      <c r="X205">
        <f t="shared" si="11"/>
      </c>
      <c r="Y205">
        <f t="shared" si="12"/>
      </c>
    </row>
    <row r="206">
      <c r="M206">
        <f t="shared" si="0"/>
      </c>
      <c r="N206">
        <f t="shared" si="1"/>
      </c>
      <c r="O206">
        <f t="shared" si="2"/>
      </c>
      <c r="P206">
        <f t="shared" si="3"/>
      </c>
      <c r="Q206">
        <f t="shared" si="4"/>
      </c>
      <c r="R206">
        <f t="shared" si="5"/>
      </c>
      <c r="S206">
        <f t="shared" si="6"/>
      </c>
      <c r="T206">
        <f t="shared" si="7"/>
      </c>
      <c r="U206">
        <f t="shared" si="8"/>
      </c>
      <c r="V206" s="5">
        <f t="shared" si="9"/>
      </c>
      <c r="W206">
        <f t="shared" si="10"/>
      </c>
      <c r="X206">
        <f t="shared" si="11"/>
      </c>
      <c r="Y206">
        <f t="shared" si="12"/>
      </c>
    </row>
    <row r="207">
      <c r="M207">
        <f t="shared" si="0"/>
      </c>
      <c r="N207">
        <f t="shared" si="1"/>
      </c>
      <c r="O207">
        <f t="shared" si="2"/>
      </c>
      <c r="P207">
        <f t="shared" si="3"/>
      </c>
      <c r="Q207">
        <f t="shared" si="4"/>
      </c>
      <c r="R207">
        <f t="shared" si="5"/>
      </c>
      <c r="S207">
        <f t="shared" si="6"/>
      </c>
      <c r="T207">
        <f t="shared" si="7"/>
      </c>
      <c r="U207">
        <f t="shared" si="8"/>
      </c>
      <c r="V207" s="5">
        <f t="shared" si="9"/>
      </c>
      <c r="W207">
        <f t="shared" si="10"/>
      </c>
      <c r="X207">
        <f t="shared" si="11"/>
      </c>
      <c r="Y207">
        <f t="shared" si="12"/>
      </c>
    </row>
    <row r="208">
      <c r="M208">
        <f t="shared" si="0"/>
      </c>
      <c r="N208">
        <f t="shared" si="1"/>
      </c>
      <c r="O208">
        <f t="shared" si="2"/>
      </c>
      <c r="P208">
        <f t="shared" si="3"/>
      </c>
      <c r="Q208">
        <f t="shared" si="4"/>
      </c>
      <c r="R208">
        <f t="shared" si="5"/>
      </c>
      <c r="S208">
        <f t="shared" si="6"/>
      </c>
      <c r="T208">
        <f t="shared" si="7"/>
      </c>
      <c r="U208">
        <f t="shared" si="8"/>
      </c>
      <c r="V208" s="5">
        <f t="shared" si="9"/>
      </c>
      <c r="W208">
        <f t="shared" si="10"/>
      </c>
      <c r="X208">
        <f t="shared" si="11"/>
      </c>
      <c r="Y208">
        <f t="shared" si="12"/>
      </c>
    </row>
    <row r="209">
      <c r="M209">
        <f t="shared" si="0"/>
      </c>
      <c r="N209">
        <f t="shared" si="1"/>
      </c>
      <c r="O209">
        <f t="shared" si="2"/>
      </c>
      <c r="P209">
        <f t="shared" si="3"/>
      </c>
      <c r="Q209">
        <f t="shared" si="4"/>
      </c>
      <c r="R209">
        <f t="shared" si="5"/>
      </c>
      <c r="S209">
        <f t="shared" si="6"/>
      </c>
      <c r="T209">
        <f t="shared" si="7"/>
      </c>
      <c r="U209">
        <f t="shared" si="8"/>
      </c>
      <c r="V209" s="5">
        <f t="shared" si="9"/>
      </c>
      <c r="W209">
        <f t="shared" si="10"/>
      </c>
      <c r="X209">
        <f t="shared" si="11"/>
      </c>
      <c r="Y209">
        <f t="shared" si="12"/>
      </c>
    </row>
    <row r="210">
      <c r="M210">
        <f t="shared" si="0"/>
      </c>
      <c r="N210">
        <f t="shared" si="1"/>
      </c>
      <c r="O210">
        <f t="shared" si="2"/>
      </c>
      <c r="P210">
        <f t="shared" si="3"/>
      </c>
      <c r="Q210">
        <f t="shared" si="4"/>
      </c>
      <c r="R210">
        <f t="shared" si="5"/>
      </c>
      <c r="S210">
        <f t="shared" si="6"/>
      </c>
      <c r="T210">
        <f t="shared" si="7"/>
      </c>
      <c r="U210">
        <f t="shared" si="8"/>
      </c>
      <c r="V210" s="5">
        <f t="shared" si="9"/>
      </c>
      <c r="W210">
        <f t="shared" si="10"/>
      </c>
      <c r="X210">
        <f t="shared" si="11"/>
      </c>
      <c r="Y210">
        <f t="shared" si="12"/>
      </c>
    </row>
    <row r="211">
      <c r="M211">
        <f t="shared" si="0"/>
      </c>
      <c r="N211">
        <f t="shared" si="1"/>
      </c>
      <c r="O211">
        <f t="shared" si="2"/>
      </c>
      <c r="P211">
        <f t="shared" si="3"/>
      </c>
      <c r="Q211">
        <f t="shared" si="4"/>
      </c>
      <c r="R211">
        <f t="shared" si="5"/>
      </c>
      <c r="S211">
        <f t="shared" si="6"/>
      </c>
      <c r="T211">
        <f t="shared" si="7"/>
      </c>
      <c r="U211">
        <f t="shared" si="8"/>
      </c>
      <c r="V211" s="5">
        <f t="shared" si="9"/>
      </c>
      <c r="W211">
        <f t="shared" si="10"/>
      </c>
      <c r="X211">
        <f t="shared" si="11"/>
      </c>
      <c r="Y211">
        <f t="shared" si="12"/>
      </c>
    </row>
    <row r="212">
      <c r="M212">
        <f t="shared" si="0"/>
      </c>
      <c r="N212">
        <f t="shared" si="1"/>
      </c>
      <c r="O212">
        <f t="shared" si="2"/>
      </c>
      <c r="P212">
        <f t="shared" si="3"/>
      </c>
      <c r="Q212">
        <f t="shared" si="4"/>
      </c>
      <c r="R212">
        <f t="shared" si="5"/>
      </c>
      <c r="S212">
        <f t="shared" si="6"/>
      </c>
      <c r="T212">
        <f t="shared" si="7"/>
      </c>
      <c r="U212">
        <f t="shared" si="8"/>
      </c>
      <c r="V212" s="5">
        <f t="shared" si="9"/>
      </c>
      <c r="W212">
        <f t="shared" si="10"/>
      </c>
      <c r="X212">
        <f t="shared" si="11"/>
      </c>
      <c r="Y212">
        <f t="shared" si="12"/>
      </c>
    </row>
    <row r="213">
      <c r="M213">
        <f t="shared" si="0"/>
      </c>
      <c r="N213">
        <f t="shared" si="1"/>
      </c>
      <c r="O213">
        <f t="shared" si="2"/>
      </c>
      <c r="P213">
        <f t="shared" si="3"/>
      </c>
      <c r="Q213">
        <f t="shared" si="4"/>
      </c>
      <c r="R213">
        <f t="shared" si="5"/>
      </c>
      <c r="S213">
        <f t="shared" si="6"/>
      </c>
      <c r="T213">
        <f t="shared" si="7"/>
      </c>
      <c r="U213">
        <f t="shared" si="8"/>
      </c>
      <c r="V213" s="5">
        <f t="shared" si="9"/>
      </c>
      <c r="W213">
        <f t="shared" si="10"/>
      </c>
      <c r="X213">
        <f t="shared" si="11"/>
      </c>
      <c r="Y213">
        <f t="shared" si="12"/>
      </c>
    </row>
    <row r="214">
      <c r="M214">
        <f t="shared" si="0"/>
      </c>
      <c r="N214">
        <f t="shared" si="1"/>
      </c>
      <c r="O214">
        <f t="shared" si="2"/>
      </c>
      <c r="P214">
        <f t="shared" si="3"/>
      </c>
      <c r="Q214">
        <f t="shared" si="4"/>
      </c>
      <c r="R214">
        <f t="shared" si="5"/>
      </c>
      <c r="S214">
        <f t="shared" si="6"/>
      </c>
      <c r="T214">
        <f t="shared" si="7"/>
      </c>
      <c r="U214">
        <f t="shared" si="8"/>
      </c>
      <c r="V214" s="5">
        <f t="shared" si="9"/>
      </c>
      <c r="W214">
        <f t="shared" si="10"/>
      </c>
      <c r="X214">
        <f t="shared" si="11"/>
      </c>
      <c r="Y214">
        <f t="shared" si="12"/>
      </c>
    </row>
    <row r="215">
      <c r="M215">
        <f t="shared" si="0"/>
      </c>
      <c r="N215">
        <f t="shared" si="1"/>
      </c>
      <c r="O215">
        <f t="shared" si="2"/>
      </c>
      <c r="P215">
        <f t="shared" si="3"/>
      </c>
      <c r="Q215">
        <f t="shared" si="4"/>
      </c>
      <c r="R215">
        <f t="shared" si="5"/>
      </c>
      <c r="S215">
        <f t="shared" si="6"/>
      </c>
      <c r="T215">
        <f t="shared" si="7"/>
      </c>
      <c r="U215">
        <f t="shared" si="8"/>
      </c>
      <c r="V215" s="5">
        <f t="shared" si="9"/>
      </c>
      <c r="W215">
        <f t="shared" si="10"/>
      </c>
      <c r="X215">
        <f t="shared" si="11"/>
      </c>
      <c r="Y215">
        <f t="shared" si="12"/>
      </c>
    </row>
    <row r="216">
      <c r="M216">
        <f t="shared" si="0"/>
      </c>
      <c r="N216">
        <f t="shared" si="1"/>
      </c>
      <c r="O216">
        <f t="shared" si="2"/>
      </c>
      <c r="P216">
        <f t="shared" si="3"/>
      </c>
      <c r="Q216">
        <f t="shared" si="4"/>
      </c>
      <c r="R216">
        <f t="shared" si="5"/>
      </c>
      <c r="S216">
        <f t="shared" si="6"/>
      </c>
      <c r="T216">
        <f t="shared" si="7"/>
      </c>
      <c r="U216">
        <f t="shared" si="8"/>
      </c>
      <c r="V216" s="5">
        <f t="shared" si="9"/>
      </c>
      <c r="W216">
        <f t="shared" si="10"/>
      </c>
      <c r="X216">
        <f t="shared" si="11"/>
      </c>
      <c r="Y216">
        <f t="shared" si="12"/>
      </c>
    </row>
    <row r="217">
      <c r="M217">
        <f t="shared" si="0"/>
      </c>
      <c r="N217">
        <f t="shared" si="1"/>
      </c>
      <c r="O217">
        <f t="shared" si="2"/>
      </c>
      <c r="P217">
        <f t="shared" si="3"/>
      </c>
      <c r="Q217">
        <f t="shared" si="4"/>
      </c>
      <c r="R217">
        <f t="shared" si="5"/>
      </c>
      <c r="S217">
        <f t="shared" si="6"/>
      </c>
      <c r="T217">
        <f t="shared" si="7"/>
      </c>
      <c r="U217">
        <f t="shared" si="8"/>
      </c>
      <c r="V217" s="5">
        <f t="shared" si="9"/>
      </c>
      <c r="W217">
        <f t="shared" si="10"/>
      </c>
      <c r="X217">
        <f t="shared" si="11"/>
      </c>
      <c r="Y217">
        <f t="shared" si="12"/>
      </c>
    </row>
    <row r="218">
      <c r="M218">
        <f t="shared" si="0"/>
      </c>
      <c r="N218">
        <f t="shared" si="1"/>
      </c>
      <c r="O218">
        <f t="shared" si="2"/>
      </c>
      <c r="P218">
        <f t="shared" si="3"/>
      </c>
      <c r="Q218">
        <f t="shared" si="4"/>
      </c>
      <c r="R218">
        <f t="shared" si="5"/>
      </c>
      <c r="S218">
        <f t="shared" si="6"/>
      </c>
      <c r="T218">
        <f t="shared" si="7"/>
      </c>
      <c r="U218">
        <f t="shared" si="8"/>
      </c>
      <c r="V218" s="5">
        <f t="shared" si="9"/>
      </c>
      <c r="W218">
        <f t="shared" si="10"/>
      </c>
      <c r="X218">
        <f t="shared" si="11"/>
      </c>
      <c r="Y218">
        <f t="shared" si="12"/>
      </c>
    </row>
    <row r="219">
      <c r="M219">
        <f t="shared" si="0"/>
      </c>
      <c r="N219">
        <f t="shared" si="1"/>
      </c>
      <c r="O219">
        <f t="shared" si="2"/>
      </c>
      <c r="P219">
        <f t="shared" si="3"/>
      </c>
      <c r="Q219">
        <f t="shared" si="4"/>
      </c>
      <c r="R219">
        <f t="shared" si="5"/>
      </c>
      <c r="S219">
        <f t="shared" si="6"/>
      </c>
      <c r="T219">
        <f t="shared" si="7"/>
      </c>
      <c r="U219">
        <f t="shared" si="8"/>
      </c>
      <c r="V219" s="5">
        <f t="shared" si="9"/>
      </c>
      <c r="W219">
        <f t="shared" si="10"/>
      </c>
      <c r="X219">
        <f t="shared" si="11"/>
      </c>
      <c r="Y219">
        <f t="shared" si="12"/>
      </c>
    </row>
    <row r="220">
      <c r="M220">
        <f t="shared" si="0"/>
      </c>
      <c r="N220">
        <f t="shared" si="1"/>
      </c>
      <c r="O220">
        <f t="shared" si="2"/>
      </c>
      <c r="P220">
        <f t="shared" si="3"/>
      </c>
      <c r="Q220">
        <f t="shared" si="4"/>
      </c>
      <c r="R220">
        <f t="shared" si="5"/>
      </c>
      <c r="S220">
        <f t="shared" si="6"/>
      </c>
      <c r="T220">
        <f t="shared" si="7"/>
      </c>
      <c r="U220">
        <f t="shared" si="8"/>
      </c>
      <c r="V220" s="5">
        <f t="shared" si="9"/>
      </c>
      <c r="W220">
        <f t="shared" si="10"/>
      </c>
      <c r="X220">
        <f t="shared" si="11"/>
      </c>
      <c r="Y220">
        <f t="shared" si="12"/>
      </c>
    </row>
    <row r="221">
      <c r="M221">
        <f t="shared" si="0"/>
      </c>
      <c r="N221">
        <f t="shared" si="1"/>
      </c>
      <c r="O221">
        <f t="shared" si="2"/>
      </c>
      <c r="P221">
        <f t="shared" si="3"/>
      </c>
      <c r="Q221">
        <f t="shared" si="4"/>
      </c>
      <c r="R221">
        <f t="shared" si="5"/>
      </c>
      <c r="S221">
        <f t="shared" si="6"/>
      </c>
      <c r="T221">
        <f t="shared" si="7"/>
      </c>
      <c r="U221">
        <f t="shared" si="8"/>
      </c>
      <c r="V221" s="5">
        <f t="shared" si="9"/>
      </c>
      <c r="W221">
        <f t="shared" si="10"/>
      </c>
      <c r="X221">
        <f t="shared" si="11"/>
      </c>
      <c r="Y221">
        <f t="shared" si="12"/>
      </c>
    </row>
    <row r="222">
      <c r="M222">
        <f t="shared" si="0"/>
      </c>
      <c r="N222">
        <f t="shared" si="1"/>
      </c>
      <c r="O222">
        <f t="shared" si="2"/>
      </c>
      <c r="P222">
        <f t="shared" si="3"/>
      </c>
      <c r="Q222">
        <f t="shared" si="4"/>
      </c>
      <c r="R222">
        <f t="shared" si="5"/>
      </c>
      <c r="S222">
        <f t="shared" si="6"/>
      </c>
      <c r="T222">
        <f t="shared" si="7"/>
      </c>
      <c r="U222">
        <f t="shared" si="8"/>
      </c>
      <c r="V222" s="5">
        <f t="shared" si="9"/>
      </c>
      <c r="W222">
        <f t="shared" si="10"/>
      </c>
      <c r="X222">
        <f t="shared" si="11"/>
      </c>
      <c r="Y222">
        <f t="shared" si="12"/>
      </c>
    </row>
    <row r="223">
      <c r="M223">
        <f t="shared" si="0"/>
      </c>
      <c r="N223">
        <f t="shared" si="1"/>
      </c>
      <c r="O223">
        <f t="shared" si="2"/>
      </c>
      <c r="P223">
        <f t="shared" si="3"/>
      </c>
      <c r="Q223">
        <f t="shared" si="4"/>
      </c>
      <c r="R223">
        <f t="shared" si="5"/>
      </c>
      <c r="S223">
        <f t="shared" si="6"/>
      </c>
      <c r="T223">
        <f t="shared" si="7"/>
      </c>
      <c r="U223">
        <f t="shared" si="8"/>
      </c>
      <c r="V223" s="5">
        <f t="shared" si="9"/>
      </c>
      <c r="W223">
        <f t="shared" si="10"/>
      </c>
      <c r="X223">
        <f t="shared" si="11"/>
      </c>
      <c r="Y223">
        <f t="shared" si="12"/>
      </c>
    </row>
    <row r="224">
      <c r="M224">
        <f t="shared" si="0"/>
      </c>
      <c r="N224">
        <f t="shared" si="1"/>
      </c>
      <c r="O224">
        <f t="shared" si="2"/>
      </c>
      <c r="P224">
        <f t="shared" si="3"/>
      </c>
      <c r="Q224">
        <f t="shared" si="4"/>
      </c>
      <c r="R224">
        <f t="shared" si="5"/>
      </c>
      <c r="S224">
        <f t="shared" si="6"/>
      </c>
      <c r="T224">
        <f t="shared" si="7"/>
      </c>
      <c r="U224">
        <f t="shared" si="8"/>
      </c>
      <c r="V224" s="5">
        <f t="shared" si="9"/>
      </c>
      <c r="W224">
        <f t="shared" si="10"/>
      </c>
      <c r="X224">
        <f t="shared" si="11"/>
      </c>
      <c r="Y224">
        <f t="shared" si="12"/>
      </c>
    </row>
    <row r="225">
      <c r="M225">
        <f t="shared" si="0"/>
      </c>
      <c r="N225">
        <f t="shared" si="1"/>
      </c>
      <c r="O225">
        <f t="shared" si="2"/>
      </c>
      <c r="P225">
        <f t="shared" si="3"/>
      </c>
      <c r="Q225">
        <f t="shared" si="4"/>
      </c>
      <c r="R225">
        <f t="shared" si="5"/>
      </c>
      <c r="S225">
        <f t="shared" si="6"/>
      </c>
      <c r="T225">
        <f t="shared" si="7"/>
      </c>
      <c r="U225">
        <f t="shared" si="8"/>
      </c>
      <c r="V225" s="5">
        <f t="shared" si="9"/>
      </c>
      <c r="W225">
        <f t="shared" si="10"/>
      </c>
      <c r="X225">
        <f t="shared" si="11"/>
      </c>
      <c r="Y225">
        <f t="shared" si="12"/>
      </c>
    </row>
    <row r="226">
      <c r="M226">
        <f t="shared" si="0"/>
      </c>
      <c r="N226">
        <f t="shared" si="1"/>
      </c>
      <c r="O226">
        <f t="shared" si="2"/>
      </c>
      <c r="P226">
        <f t="shared" si="3"/>
      </c>
      <c r="Q226">
        <f t="shared" si="4"/>
      </c>
      <c r="R226">
        <f t="shared" si="5"/>
      </c>
      <c r="S226">
        <f t="shared" si="6"/>
      </c>
      <c r="T226">
        <f t="shared" si="7"/>
      </c>
      <c r="U226">
        <f t="shared" si="8"/>
      </c>
      <c r="V226" s="5">
        <f t="shared" si="9"/>
      </c>
      <c r="W226">
        <f t="shared" si="10"/>
      </c>
      <c r="X226">
        <f t="shared" si="11"/>
      </c>
      <c r="Y226">
        <f t="shared" si="12"/>
      </c>
    </row>
    <row r="227">
      <c r="M227">
        <f t="shared" si="0"/>
      </c>
      <c r="N227">
        <f t="shared" si="1"/>
      </c>
      <c r="O227">
        <f t="shared" si="2"/>
      </c>
      <c r="P227">
        <f t="shared" si="3"/>
      </c>
      <c r="Q227">
        <f t="shared" si="4"/>
      </c>
      <c r="R227">
        <f t="shared" si="5"/>
      </c>
      <c r="S227">
        <f t="shared" si="6"/>
      </c>
      <c r="T227">
        <f t="shared" si="7"/>
      </c>
      <c r="U227">
        <f t="shared" si="8"/>
      </c>
      <c r="V227" s="5">
        <f t="shared" si="9"/>
      </c>
      <c r="W227">
        <f t="shared" si="10"/>
      </c>
      <c r="X227">
        <f t="shared" si="11"/>
      </c>
      <c r="Y227">
        <f t="shared" si="12"/>
      </c>
    </row>
    <row r="228">
      <c r="M228">
        <f t="shared" si="0"/>
      </c>
      <c r="N228">
        <f t="shared" si="1"/>
      </c>
      <c r="O228">
        <f t="shared" si="2"/>
      </c>
      <c r="P228">
        <f t="shared" si="3"/>
      </c>
      <c r="Q228">
        <f t="shared" si="4"/>
      </c>
      <c r="R228">
        <f t="shared" si="5"/>
      </c>
      <c r="S228">
        <f t="shared" si="6"/>
      </c>
      <c r="T228">
        <f t="shared" si="7"/>
      </c>
      <c r="U228">
        <f t="shared" si="8"/>
      </c>
      <c r="V228" s="5">
        <f t="shared" si="9"/>
      </c>
      <c r="W228">
        <f t="shared" si="10"/>
      </c>
      <c r="X228">
        <f t="shared" si="11"/>
      </c>
      <c r="Y228">
        <f t="shared" si="12"/>
      </c>
    </row>
    <row r="229">
      <c r="M229">
        <f t="shared" si="0"/>
      </c>
      <c r="N229">
        <f t="shared" si="1"/>
      </c>
      <c r="O229">
        <f t="shared" si="2"/>
      </c>
      <c r="P229">
        <f t="shared" si="3"/>
      </c>
      <c r="Q229">
        <f t="shared" si="4"/>
      </c>
      <c r="R229">
        <f t="shared" si="5"/>
      </c>
      <c r="S229">
        <f t="shared" si="6"/>
      </c>
      <c r="T229">
        <f t="shared" si="7"/>
      </c>
      <c r="U229">
        <f t="shared" si="8"/>
      </c>
      <c r="V229" s="5">
        <f t="shared" si="9"/>
      </c>
      <c r="W229">
        <f t="shared" si="10"/>
      </c>
      <c r="X229">
        <f t="shared" si="11"/>
      </c>
      <c r="Y229">
        <f t="shared" si="12"/>
      </c>
    </row>
    <row r="230">
      <c r="M230">
        <f t="shared" si="0"/>
      </c>
      <c r="N230">
        <f t="shared" si="1"/>
      </c>
      <c r="O230">
        <f t="shared" si="2"/>
      </c>
      <c r="P230">
        <f t="shared" si="3"/>
      </c>
      <c r="Q230">
        <f t="shared" si="4"/>
      </c>
      <c r="R230">
        <f t="shared" si="5"/>
      </c>
      <c r="S230">
        <f t="shared" si="6"/>
      </c>
      <c r="T230">
        <f t="shared" si="7"/>
      </c>
      <c r="U230">
        <f t="shared" si="8"/>
      </c>
      <c r="V230" s="5">
        <f t="shared" si="9"/>
      </c>
      <c r="W230">
        <f t="shared" si="10"/>
      </c>
      <c r="X230">
        <f t="shared" si="11"/>
      </c>
      <c r="Y230">
        <f t="shared" si="12"/>
      </c>
    </row>
    <row r="231">
      <c r="M231">
        <f t="shared" si="0"/>
      </c>
      <c r="N231">
        <f t="shared" si="1"/>
      </c>
      <c r="O231">
        <f t="shared" si="2"/>
      </c>
      <c r="P231">
        <f t="shared" si="3"/>
      </c>
      <c r="Q231">
        <f t="shared" si="4"/>
      </c>
      <c r="R231">
        <f t="shared" si="5"/>
      </c>
      <c r="S231">
        <f t="shared" si="6"/>
      </c>
      <c r="T231">
        <f t="shared" si="7"/>
      </c>
      <c r="U231">
        <f t="shared" si="8"/>
      </c>
      <c r="V231" s="5">
        <f t="shared" si="9"/>
      </c>
      <c r="W231">
        <f t="shared" si="10"/>
      </c>
      <c r="X231">
        <f t="shared" si="11"/>
      </c>
      <c r="Y231">
        <f t="shared" si="12"/>
      </c>
    </row>
    <row r="232">
      <c r="M232">
        <f t="shared" si="0"/>
      </c>
      <c r="N232">
        <f t="shared" si="1"/>
      </c>
      <c r="O232">
        <f t="shared" si="2"/>
      </c>
      <c r="P232">
        <f t="shared" si="3"/>
      </c>
      <c r="Q232">
        <f t="shared" si="4"/>
      </c>
      <c r="R232">
        <f t="shared" si="5"/>
      </c>
      <c r="S232">
        <f t="shared" si="6"/>
      </c>
      <c r="T232">
        <f t="shared" si="7"/>
      </c>
      <c r="U232">
        <f t="shared" si="8"/>
      </c>
      <c r="V232" s="5">
        <f t="shared" si="9"/>
      </c>
      <c r="W232">
        <f t="shared" si="10"/>
      </c>
      <c r="X232">
        <f t="shared" si="11"/>
      </c>
      <c r="Y232">
        <f t="shared" si="12"/>
      </c>
    </row>
    <row r="233">
      <c r="M233">
        <f t="shared" si="0"/>
      </c>
      <c r="N233">
        <f t="shared" si="1"/>
      </c>
      <c r="O233">
        <f t="shared" si="2"/>
      </c>
      <c r="P233">
        <f t="shared" si="3"/>
      </c>
      <c r="Q233">
        <f t="shared" si="4"/>
      </c>
      <c r="R233">
        <f t="shared" si="5"/>
      </c>
      <c r="S233">
        <f t="shared" si="6"/>
      </c>
      <c r="T233">
        <f t="shared" si="7"/>
      </c>
      <c r="U233">
        <f t="shared" si="8"/>
      </c>
      <c r="V233" s="5">
        <f t="shared" si="9"/>
      </c>
      <c r="W233">
        <f t="shared" si="10"/>
      </c>
      <c r="X233">
        <f t="shared" si="11"/>
      </c>
      <c r="Y233">
        <f t="shared" si="12"/>
      </c>
    </row>
    <row r="234">
      <c r="M234">
        <f t="shared" si="0"/>
      </c>
      <c r="N234">
        <f t="shared" si="1"/>
      </c>
      <c r="O234">
        <f t="shared" si="2"/>
      </c>
      <c r="P234">
        <f t="shared" si="3"/>
      </c>
      <c r="Q234">
        <f t="shared" si="4"/>
      </c>
      <c r="R234">
        <f t="shared" si="5"/>
      </c>
      <c r="S234">
        <f t="shared" si="6"/>
      </c>
      <c r="T234">
        <f t="shared" si="7"/>
      </c>
      <c r="U234">
        <f t="shared" si="8"/>
      </c>
      <c r="V234" s="5">
        <f t="shared" si="9"/>
      </c>
      <c r="W234">
        <f t="shared" si="10"/>
      </c>
      <c r="X234">
        <f t="shared" si="11"/>
      </c>
      <c r="Y234">
        <f t="shared" si="12"/>
      </c>
    </row>
    <row r="235">
      <c r="M235">
        <f t="shared" si="0"/>
      </c>
      <c r="N235">
        <f t="shared" si="1"/>
      </c>
      <c r="O235">
        <f t="shared" si="2"/>
      </c>
      <c r="P235">
        <f t="shared" si="3"/>
      </c>
      <c r="Q235">
        <f t="shared" si="4"/>
      </c>
      <c r="R235">
        <f t="shared" si="5"/>
      </c>
      <c r="S235">
        <f t="shared" si="6"/>
      </c>
      <c r="T235">
        <f t="shared" si="7"/>
      </c>
      <c r="U235">
        <f t="shared" si="8"/>
      </c>
      <c r="V235" s="5">
        <f t="shared" si="9"/>
      </c>
      <c r="W235">
        <f t="shared" si="10"/>
      </c>
      <c r="X235">
        <f t="shared" si="11"/>
      </c>
      <c r="Y235">
        <f t="shared" si="12"/>
      </c>
    </row>
    <row r="236">
      <c r="M236">
        <f t="shared" si="0"/>
      </c>
      <c r="N236">
        <f t="shared" si="1"/>
      </c>
      <c r="O236">
        <f t="shared" si="2"/>
      </c>
      <c r="P236">
        <f t="shared" si="3"/>
      </c>
      <c r="Q236">
        <f t="shared" si="4"/>
      </c>
      <c r="R236">
        <f t="shared" si="5"/>
      </c>
      <c r="S236">
        <f t="shared" si="6"/>
      </c>
      <c r="T236">
        <f t="shared" si="7"/>
      </c>
      <c r="U236">
        <f t="shared" si="8"/>
      </c>
      <c r="V236" s="5">
        <f t="shared" si="9"/>
      </c>
      <c r="W236">
        <f t="shared" si="10"/>
      </c>
      <c r="X236">
        <f t="shared" si="11"/>
      </c>
      <c r="Y236">
        <f t="shared" si="12"/>
      </c>
    </row>
    <row r="237">
      <c r="M237">
        <f t="shared" si="0"/>
      </c>
      <c r="N237">
        <f t="shared" si="1"/>
      </c>
      <c r="O237">
        <f t="shared" si="2"/>
      </c>
      <c r="P237">
        <f t="shared" si="3"/>
      </c>
      <c r="Q237">
        <f t="shared" si="4"/>
      </c>
      <c r="R237">
        <f t="shared" si="5"/>
      </c>
      <c r="S237">
        <f t="shared" si="6"/>
      </c>
      <c r="T237">
        <f t="shared" si="7"/>
      </c>
      <c r="U237">
        <f t="shared" si="8"/>
      </c>
      <c r="V237" s="5">
        <f t="shared" si="9"/>
      </c>
      <c r="W237">
        <f t="shared" si="10"/>
      </c>
      <c r="X237">
        <f t="shared" si="11"/>
      </c>
      <c r="Y237">
        <f t="shared" si="12"/>
      </c>
    </row>
    <row r="238">
      <c r="M238">
        <f t="shared" si="0"/>
      </c>
      <c r="N238">
        <f t="shared" si="1"/>
      </c>
      <c r="O238">
        <f t="shared" si="2"/>
      </c>
      <c r="P238">
        <f t="shared" si="3"/>
      </c>
      <c r="Q238">
        <f t="shared" si="4"/>
      </c>
      <c r="R238">
        <f t="shared" si="5"/>
      </c>
      <c r="S238">
        <f t="shared" si="6"/>
      </c>
      <c r="T238">
        <f t="shared" si="7"/>
      </c>
      <c r="U238">
        <f t="shared" si="8"/>
      </c>
      <c r="V238" s="5">
        <f t="shared" si="9"/>
      </c>
      <c r="W238">
        <f t="shared" si="10"/>
      </c>
      <c r="X238">
        <f t="shared" si="11"/>
      </c>
      <c r="Y238">
        <f t="shared" si="12"/>
      </c>
    </row>
    <row r="239">
      <c r="M239">
        <f t="shared" si="0"/>
      </c>
      <c r="N239">
        <f t="shared" si="1"/>
      </c>
      <c r="O239">
        <f t="shared" si="2"/>
      </c>
      <c r="P239">
        <f t="shared" si="3"/>
      </c>
      <c r="Q239">
        <f t="shared" si="4"/>
      </c>
      <c r="R239">
        <f t="shared" si="5"/>
      </c>
      <c r="S239">
        <f t="shared" si="6"/>
      </c>
      <c r="T239">
        <f t="shared" si="7"/>
      </c>
      <c r="U239">
        <f t="shared" si="8"/>
      </c>
      <c r="V239" s="5">
        <f t="shared" si="9"/>
      </c>
      <c r="W239">
        <f t="shared" si="10"/>
      </c>
      <c r="X239">
        <f t="shared" si="11"/>
      </c>
      <c r="Y239">
        <f t="shared" si="12"/>
      </c>
    </row>
    <row r="240">
      <c r="M240">
        <f t="shared" si="0"/>
      </c>
      <c r="N240">
        <f t="shared" si="1"/>
      </c>
      <c r="O240">
        <f t="shared" si="2"/>
      </c>
      <c r="P240">
        <f t="shared" si="3"/>
      </c>
      <c r="Q240">
        <f t="shared" si="4"/>
      </c>
      <c r="R240">
        <f t="shared" si="5"/>
      </c>
      <c r="S240">
        <f t="shared" si="6"/>
      </c>
      <c r="T240">
        <f t="shared" si="7"/>
      </c>
      <c r="U240">
        <f t="shared" si="8"/>
      </c>
      <c r="V240" s="5">
        <f t="shared" si="9"/>
      </c>
      <c r="W240">
        <f t="shared" si="10"/>
      </c>
      <c r="X240">
        <f t="shared" si="11"/>
      </c>
      <c r="Y240">
        <f t="shared" si="12"/>
      </c>
    </row>
    <row r="241">
      <c r="M241">
        <f t="shared" si="0"/>
      </c>
      <c r="N241">
        <f t="shared" si="1"/>
      </c>
      <c r="O241">
        <f t="shared" si="2"/>
      </c>
      <c r="P241">
        <f t="shared" si="3"/>
      </c>
      <c r="Q241">
        <f t="shared" si="4"/>
      </c>
      <c r="R241">
        <f t="shared" si="5"/>
      </c>
      <c r="S241">
        <f t="shared" si="6"/>
      </c>
      <c r="T241">
        <f t="shared" si="7"/>
      </c>
      <c r="U241">
        <f t="shared" si="8"/>
      </c>
      <c r="V241" s="5">
        <f t="shared" si="9"/>
      </c>
      <c r="W241">
        <f t="shared" si="10"/>
      </c>
      <c r="X241">
        <f t="shared" si="11"/>
      </c>
      <c r="Y241">
        <f t="shared" si="12"/>
      </c>
    </row>
    <row r="242">
      <c r="M242">
        <f t="shared" si="0"/>
      </c>
      <c r="N242">
        <f t="shared" si="1"/>
      </c>
      <c r="O242">
        <f t="shared" si="2"/>
      </c>
      <c r="P242">
        <f t="shared" si="3"/>
      </c>
      <c r="Q242">
        <f t="shared" si="4"/>
      </c>
      <c r="R242">
        <f t="shared" si="5"/>
      </c>
      <c r="S242">
        <f t="shared" si="6"/>
      </c>
      <c r="T242">
        <f t="shared" si="7"/>
      </c>
      <c r="U242">
        <f t="shared" si="8"/>
      </c>
      <c r="V242" s="5">
        <f t="shared" si="9"/>
      </c>
      <c r="W242">
        <f t="shared" si="10"/>
      </c>
      <c r="X242">
        <f t="shared" si="11"/>
      </c>
      <c r="Y242">
        <f t="shared" si="12"/>
      </c>
    </row>
    <row r="243">
      <c r="M243">
        <f t="shared" si="0"/>
      </c>
      <c r="N243">
        <f t="shared" si="1"/>
      </c>
      <c r="O243">
        <f t="shared" si="2"/>
      </c>
      <c r="P243">
        <f t="shared" si="3"/>
      </c>
      <c r="Q243">
        <f t="shared" si="4"/>
      </c>
      <c r="R243">
        <f t="shared" si="5"/>
      </c>
      <c r="S243">
        <f t="shared" si="6"/>
      </c>
      <c r="T243">
        <f t="shared" si="7"/>
      </c>
      <c r="U243">
        <f t="shared" si="8"/>
      </c>
      <c r="V243" s="5">
        <f t="shared" si="9"/>
      </c>
      <c r="W243">
        <f t="shared" si="10"/>
      </c>
      <c r="X243">
        <f t="shared" si="11"/>
      </c>
      <c r="Y243">
        <f t="shared" si="12"/>
      </c>
    </row>
    <row r="244">
      <c r="M244">
        <f t="shared" si="0"/>
      </c>
      <c r="N244">
        <f t="shared" si="1"/>
      </c>
      <c r="O244">
        <f t="shared" si="2"/>
      </c>
      <c r="P244">
        <f t="shared" si="3"/>
      </c>
      <c r="Q244">
        <f t="shared" si="4"/>
      </c>
      <c r="R244">
        <f t="shared" si="5"/>
      </c>
      <c r="S244">
        <f t="shared" si="6"/>
      </c>
      <c r="T244">
        <f t="shared" si="7"/>
      </c>
      <c r="U244">
        <f t="shared" si="8"/>
      </c>
      <c r="V244" s="5">
        <f t="shared" si="9"/>
      </c>
      <c r="W244">
        <f t="shared" si="10"/>
      </c>
      <c r="X244">
        <f t="shared" si="11"/>
      </c>
      <c r="Y244">
        <f t="shared" si="12"/>
      </c>
    </row>
    <row r="245">
      <c r="M245">
        <f t="shared" si="0"/>
      </c>
      <c r="N245">
        <f t="shared" si="1"/>
      </c>
      <c r="O245">
        <f t="shared" si="2"/>
      </c>
      <c r="P245">
        <f t="shared" si="3"/>
      </c>
      <c r="Q245">
        <f t="shared" si="4"/>
      </c>
      <c r="R245">
        <f t="shared" si="5"/>
      </c>
      <c r="S245">
        <f t="shared" si="6"/>
      </c>
      <c r="T245">
        <f t="shared" si="7"/>
      </c>
      <c r="U245">
        <f t="shared" si="8"/>
      </c>
      <c r="V245" s="5">
        <f t="shared" si="9"/>
      </c>
      <c r="W245">
        <f t="shared" si="10"/>
      </c>
      <c r="X245">
        <f t="shared" si="11"/>
      </c>
      <c r="Y245">
        <f t="shared" si="12"/>
      </c>
    </row>
    <row r="246">
      <c r="M246">
        <f t="shared" si="0"/>
      </c>
      <c r="N246">
        <f t="shared" si="1"/>
      </c>
      <c r="O246">
        <f t="shared" si="2"/>
      </c>
      <c r="P246">
        <f t="shared" si="3"/>
      </c>
      <c r="Q246">
        <f t="shared" si="4"/>
      </c>
      <c r="R246">
        <f t="shared" si="5"/>
      </c>
      <c r="S246">
        <f t="shared" si="6"/>
      </c>
      <c r="T246">
        <f t="shared" si="7"/>
      </c>
      <c r="U246">
        <f t="shared" si="8"/>
      </c>
      <c r="V246" s="5">
        <f t="shared" si="9"/>
      </c>
      <c r="W246">
        <f t="shared" si="10"/>
      </c>
      <c r="X246">
        <f t="shared" si="11"/>
      </c>
      <c r="Y246">
        <f t="shared" si="12"/>
      </c>
    </row>
    <row r="247">
      <c r="M247">
        <f t="shared" si="0"/>
      </c>
      <c r="N247">
        <f t="shared" si="1"/>
      </c>
      <c r="O247">
        <f t="shared" si="2"/>
      </c>
      <c r="P247">
        <f t="shared" si="3"/>
      </c>
      <c r="Q247">
        <f t="shared" si="4"/>
      </c>
      <c r="R247">
        <f t="shared" si="5"/>
      </c>
      <c r="S247">
        <f t="shared" si="6"/>
      </c>
      <c r="T247">
        <f t="shared" si="7"/>
      </c>
      <c r="U247">
        <f t="shared" si="8"/>
      </c>
      <c r="V247" s="5">
        <f t="shared" si="9"/>
      </c>
      <c r="W247">
        <f t="shared" si="10"/>
      </c>
      <c r="X247">
        <f t="shared" si="11"/>
      </c>
      <c r="Y247">
        <f t="shared" si="12"/>
      </c>
    </row>
    <row r="248">
      <c r="M248">
        <f t="shared" si="0"/>
      </c>
      <c r="N248">
        <f t="shared" si="1"/>
      </c>
      <c r="O248">
        <f t="shared" si="2"/>
      </c>
      <c r="P248">
        <f t="shared" si="3"/>
      </c>
      <c r="Q248">
        <f t="shared" si="4"/>
      </c>
      <c r="R248">
        <f t="shared" si="5"/>
      </c>
      <c r="S248">
        <f t="shared" si="6"/>
      </c>
      <c r="T248">
        <f t="shared" si="7"/>
      </c>
      <c r="U248">
        <f t="shared" si="8"/>
      </c>
      <c r="V248" s="5">
        <f t="shared" si="9"/>
      </c>
      <c r="W248">
        <f t="shared" si="10"/>
      </c>
      <c r="X248">
        <f t="shared" si="11"/>
      </c>
      <c r="Y248">
        <f t="shared" si="12"/>
      </c>
    </row>
    <row r="249">
      <c r="M249">
        <f t="shared" si="0"/>
      </c>
      <c r="N249">
        <f t="shared" si="1"/>
      </c>
      <c r="O249">
        <f t="shared" si="2"/>
      </c>
      <c r="P249">
        <f t="shared" si="3"/>
      </c>
      <c r="Q249">
        <f t="shared" si="4"/>
      </c>
      <c r="R249">
        <f t="shared" si="5"/>
      </c>
      <c r="S249">
        <f t="shared" si="6"/>
      </c>
      <c r="T249">
        <f t="shared" si="7"/>
      </c>
      <c r="U249">
        <f t="shared" si="8"/>
      </c>
      <c r="V249" s="5">
        <f t="shared" si="9"/>
      </c>
      <c r="W249">
        <f t="shared" si="10"/>
      </c>
      <c r="X249">
        <f t="shared" si="11"/>
      </c>
      <c r="Y249">
        <f t="shared" si="12"/>
      </c>
    </row>
    <row r="250">
      <c r="M250">
        <f t="shared" si="0"/>
      </c>
      <c r="N250">
        <f t="shared" si="1"/>
      </c>
      <c r="O250">
        <f t="shared" si="2"/>
      </c>
      <c r="P250">
        <f t="shared" si="3"/>
      </c>
      <c r="Q250">
        <f t="shared" si="4"/>
      </c>
      <c r="R250">
        <f t="shared" si="5"/>
      </c>
      <c r="S250">
        <f t="shared" si="6"/>
      </c>
      <c r="T250">
        <f t="shared" si="7"/>
      </c>
      <c r="U250">
        <f t="shared" si="8"/>
      </c>
      <c r="V250" s="5">
        <f t="shared" si="9"/>
      </c>
      <c r="W250">
        <f t="shared" si="10"/>
      </c>
      <c r="X250">
        <f t="shared" si="11"/>
      </c>
      <c r="Y250">
        <f t="shared" si="12"/>
      </c>
    </row>
    <row r="251">
      <c r="M251">
        <f t="shared" si="0"/>
      </c>
      <c r="N251">
        <f t="shared" si="1"/>
      </c>
      <c r="O251">
        <f t="shared" si="2"/>
      </c>
      <c r="P251">
        <f t="shared" si="3"/>
      </c>
      <c r="Q251">
        <f t="shared" si="4"/>
      </c>
      <c r="R251">
        <f t="shared" si="5"/>
      </c>
      <c r="S251">
        <f t="shared" si="6"/>
      </c>
      <c r="T251">
        <f t="shared" si="7"/>
      </c>
      <c r="U251">
        <f t="shared" si="8"/>
      </c>
      <c r="V251" s="5">
        <f t="shared" si="9"/>
      </c>
      <c r="W251">
        <f t="shared" si="10"/>
      </c>
      <c r="X251">
        <f t="shared" si="11"/>
      </c>
      <c r="Y251">
        <f t="shared" si="12"/>
      </c>
    </row>
    <row r="252">
      <c r="M252">
        <f t="shared" si="0"/>
      </c>
      <c r="N252">
        <f t="shared" si="1"/>
      </c>
      <c r="O252">
        <f t="shared" si="2"/>
      </c>
      <c r="P252">
        <f t="shared" si="3"/>
      </c>
      <c r="Q252">
        <f t="shared" si="4"/>
      </c>
      <c r="R252">
        <f t="shared" si="5"/>
      </c>
      <c r="S252">
        <f t="shared" si="6"/>
      </c>
      <c r="T252">
        <f t="shared" si="7"/>
      </c>
      <c r="U252">
        <f t="shared" si="8"/>
      </c>
      <c r="V252" s="5">
        <f t="shared" si="9"/>
      </c>
      <c r="W252">
        <f t="shared" si="10"/>
      </c>
      <c r="X252">
        <f t="shared" si="11"/>
      </c>
      <c r="Y252">
        <f t="shared" si="12"/>
      </c>
    </row>
    <row r="253">
      <c r="M253">
        <f t="shared" si="0"/>
      </c>
      <c r="N253">
        <f t="shared" si="1"/>
      </c>
      <c r="O253">
        <f t="shared" si="2"/>
      </c>
      <c r="P253">
        <f t="shared" si="3"/>
      </c>
      <c r="Q253">
        <f t="shared" si="4"/>
      </c>
      <c r="R253">
        <f t="shared" si="5"/>
      </c>
      <c r="S253">
        <f t="shared" si="6"/>
      </c>
      <c r="T253">
        <f t="shared" si="7"/>
      </c>
      <c r="U253">
        <f t="shared" si="8"/>
      </c>
      <c r="V253" s="5">
        <f t="shared" si="9"/>
      </c>
      <c r="W253">
        <f t="shared" si="10"/>
      </c>
      <c r="X253">
        <f t="shared" si="11"/>
      </c>
      <c r="Y253">
        <f t="shared" si="12"/>
      </c>
    </row>
    <row r="254">
      <c r="M254">
        <f t="shared" si="0"/>
      </c>
      <c r="N254">
        <f t="shared" si="1"/>
      </c>
      <c r="O254">
        <f t="shared" si="2"/>
      </c>
      <c r="P254">
        <f t="shared" si="3"/>
      </c>
      <c r="Q254">
        <f t="shared" si="4"/>
      </c>
      <c r="R254">
        <f t="shared" si="5"/>
      </c>
      <c r="S254">
        <f t="shared" si="6"/>
      </c>
      <c r="T254">
        <f t="shared" si="7"/>
      </c>
      <c r="U254">
        <f t="shared" si="8"/>
      </c>
      <c r="V254" s="5">
        <f t="shared" si="9"/>
      </c>
      <c r="W254">
        <f t="shared" si="10"/>
      </c>
      <c r="X254">
        <f t="shared" si="11"/>
      </c>
      <c r="Y254">
        <f t="shared" si="12"/>
      </c>
    </row>
    <row r="255">
      <c r="M255">
        <f t="shared" si="0"/>
      </c>
      <c r="N255">
        <f t="shared" si="1"/>
      </c>
      <c r="O255">
        <f t="shared" si="2"/>
      </c>
      <c r="P255">
        <f t="shared" si="3"/>
      </c>
      <c r="Q255">
        <f t="shared" si="4"/>
      </c>
      <c r="R255">
        <f t="shared" si="5"/>
      </c>
      <c r="S255">
        <f t="shared" si="6"/>
      </c>
      <c r="T255">
        <f t="shared" si="7"/>
      </c>
      <c r="U255">
        <f t="shared" si="8"/>
      </c>
      <c r="V255" s="5">
        <f t="shared" si="9"/>
      </c>
      <c r="W255">
        <f t="shared" si="10"/>
      </c>
      <c r="X255">
        <f t="shared" si="11"/>
      </c>
      <c r="Y255">
        <f t="shared" si="12"/>
      </c>
    </row>
    <row r="256">
      <c r="M256">
        <f t="shared" si="0"/>
      </c>
      <c r="N256">
        <f t="shared" si="1"/>
      </c>
      <c r="O256">
        <f t="shared" si="2"/>
      </c>
      <c r="P256">
        <f t="shared" si="3"/>
      </c>
      <c r="Q256">
        <f t="shared" si="4"/>
      </c>
      <c r="R256">
        <f t="shared" si="5"/>
      </c>
      <c r="S256">
        <f t="shared" si="6"/>
      </c>
      <c r="T256">
        <f t="shared" si="7"/>
      </c>
      <c r="U256">
        <f t="shared" si="8"/>
      </c>
      <c r="V256" s="5">
        <f t="shared" si="9"/>
      </c>
      <c r="W256">
        <f t="shared" si="10"/>
      </c>
      <c r="X256">
        <f t="shared" si="11"/>
      </c>
      <c r="Y256">
        <f t="shared" si="12"/>
      </c>
    </row>
    <row r="257">
      <c r="M257">
        <f t="shared" si="0"/>
      </c>
      <c r="N257">
        <f t="shared" si="1"/>
      </c>
      <c r="O257">
        <f t="shared" si="2"/>
      </c>
      <c r="P257">
        <f t="shared" si="3"/>
      </c>
      <c r="Q257">
        <f t="shared" si="4"/>
      </c>
      <c r="R257">
        <f t="shared" si="5"/>
      </c>
      <c r="S257">
        <f t="shared" si="6"/>
      </c>
      <c r="T257">
        <f t="shared" si="7"/>
      </c>
      <c r="U257">
        <f t="shared" si="8"/>
      </c>
      <c r="V257" s="5">
        <f t="shared" si="9"/>
      </c>
      <c r="W257">
        <f t="shared" si="10"/>
      </c>
      <c r="X257">
        <f t="shared" si="11"/>
      </c>
      <c r="Y257">
        <f t="shared" si="12"/>
      </c>
    </row>
    <row r="258">
      <c r="M258">
        <f t="shared" si="0"/>
      </c>
      <c r="N258">
        <f t="shared" si="1"/>
      </c>
      <c r="O258">
        <f t="shared" si="2"/>
      </c>
      <c r="P258">
        <f t="shared" si="3"/>
      </c>
      <c r="Q258">
        <f t="shared" si="4"/>
      </c>
      <c r="R258">
        <f t="shared" si="5"/>
      </c>
      <c r="S258">
        <f t="shared" si="6"/>
      </c>
      <c r="T258">
        <f t="shared" si="7"/>
      </c>
      <c r="U258">
        <f t="shared" si="8"/>
      </c>
      <c r="V258" s="5">
        <f t="shared" si="9"/>
      </c>
      <c r="W258">
        <f t="shared" si="10"/>
      </c>
      <c r="X258">
        <f t="shared" si="11"/>
      </c>
      <c r="Y258">
        <f t="shared" si="12"/>
      </c>
    </row>
    <row r="259">
      <c r="M259">
        <f t="shared" si="0"/>
      </c>
      <c r="N259">
        <f t="shared" si="1"/>
      </c>
      <c r="O259">
        <f t="shared" si="2"/>
      </c>
      <c r="P259">
        <f t="shared" si="3"/>
      </c>
      <c r="Q259">
        <f t="shared" si="4"/>
      </c>
      <c r="R259">
        <f t="shared" si="5"/>
      </c>
      <c r="S259">
        <f t="shared" si="6"/>
      </c>
      <c r="T259">
        <f t="shared" si="7"/>
      </c>
      <c r="U259">
        <f t="shared" si="8"/>
      </c>
      <c r="V259" s="5">
        <f t="shared" si="9"/>
      </c>
      <c r="W259">
        <f t="shared" si="10"/>
      </c>
      <c r="X259">
        <f t="shared" si="11"/>
      </c>
      <c r="Y259">
        <f t="shared" si="12"/>
      </c>
    </row>
    <row r="260">
      <c r="M260">
        <f t="shared" si="0"/>
      </c>
      <c r="N260">
        <f t="shared" si="1"/>
      </c>
      <c r="O260">
        <f t="shared" si="2"/>
      </c>
      <c r="P260">
        <f t="shared" si="3"/>
      </c>
      <c r="Q260">
        <f t="shared" si="4"/>
      </c>
      <c r="R260">
        <f t="shared" si="5"/>
      </c>
      <c r="S260">
        <f t="shared" si="6"/>
      </c>
      <c r="T260">
        <f t="shared" si="7"/>
      </c>
      <c r="U260">
        <f t="shared" si="8"/>
      </c>
      <c r="V260" s="5">
        <f t="shared" si="9"/>
      </c>
      <c r="W260">
        <f t="shared" si="10"/>
      </c>
      <c r="X260">
        <f t="shared" si="11"/>
      </c>
      <c r="Y260">
        <f t="shared" si="12"/>
      </c>
    </row>
    <row r="261">
      <c r="M261">
        <f t="shared" si="0"/>
      </c>
      <c r="N261">
        <f t="shared" si="1"/>
      </c>
      <c r="O261">
        <f t="shared" si="2"/>
      </c>
      <c r="P261">
        <f t="shared" si="3"/>
      </c>
      <c r="Q261">
        <f t="shared" si="4"/>
      </c>
      <c r="R261">
        <f t="shared" si="5"/>
      </c>
      <c r="S261">
        <f t="shared" si="6"/>
      </c>
      <c r="T261">
        <f t="shared" si="7"/>
      </c>
      <c r="U261">
        <f t="shared" si="8"/>
      </c>
      <c r="V261" s="5">
        <f t="shared" si="9"/>
      </c>
      <c r="W261">
        <f t="shared" si="10"/>
      </c>
      <c r="X261">
        <f t="shared" si="11"/>
      </c>
      <c r="Y261">
        <f t="shared" si="12"/>
      </c>
    </row>
    <row r="262">
      <c r="M262">
        <f t="shared" si="0"/>
      </c>
      <c r="N262">
        <f t="shared" si="1"/>
      </c>
      <c r="O262">
        <f t="shared" si="2"/>
      </c>
      <c r="P262">
        <f t="shared" si="3"/>
      </c>
      <c r="Q262">
        <f t="shared" si="4"/>
      </c>
      <c r="R262">
        <f t="shared" si="5"/>
      </c>
      <c r="S262">
        <f t="shared" si="6"/>
      </c>
      <c r="T262">
        <f t="shared" si="7"/>
      </c>
      <c r="U262">
        <f t="shared" si="8"/>
      </c>
      <c r="V262" s="5">
        <f t="shared" si="9"/>
      </c>
      <c r="W262">
        <f t="shared" si="10"/>
      </c>
      <c r="X262">
        <f t="shared" si="11"/>
      </c>
      <c r="Y262">
        <f t="shared" si="12"/>
      </c>
    </row>
    <row r="263">
      <c r="M263">
        <f t="shared" si="0"/>
      </c>
      <c r="N263">
        <f t="shared" si="1"/>
      </c>
      <c r="O263">
        <f t="shared" si="2"/>
      </c>
      <c r="P263">
        <f t="shared" si="3"/>
      </c>
      <c r="Q263">
        <f t="shared" si="4"/>
      </c>
      <c r="R263">
        <f t="shared" si="5"/>
      </c>
      <c r="S263">
        <f t="shared" si="6"/>
      </c>
      <c r="T263">
        <f t="shared" si="7"/>
      </c>
      <c r="U263">
        <f t="shared" si="8"/>
      </c>
      <c r="V263" s="5">
        <f t="shared" si="9"/>
      </c>
      <c r="W263">
        <f t="shared" si="10"/>
      </c>
      <c r="X263">
        <f t="shared" si="11"/>
      </c>
      <c r="Y263">
        <f t="shared" si="12"/>
      </c>
    </row>
    <row r="264">
      <c r="M264">
        <f t="shared" si="0"/>
      </c>
      <c r="N264">
        <f t="shared" si="1"/>
      </c>
      <c r="O264">
        <f t="shared" si="2"/>
      </c>
      <c r="P264">
        <f t="shared" si="3"/>
      </c>
      <c r="Q264">
        <f t="shared" si="4"/>
      </c>
      <c r="R264">
        <f t="shared" si="5"/>
      </c>
      <c r="S264">
        <f t="shared" si="6"/>
      </c>
      <c r="T264">
        <f t="shared" si="7"/>
      </c>
      <c r="U264">
        <f t="shared" si="8"/>
      </c>
      <c r="V264" s="5">
        <f t="shared" si="9"/>
      </c>
      <c r="W264">
        <f t="shared" si="10"/>
      </c>
      <c r="X264">
        <f t="shared" si="11"/>
      </c>
      <c r="Y264">
        <f t="shared" si="12"/>
      </c>
    </row>
    <row r="265">
      <c r="M265">
        <f t="shared" si="0"/>
      </c>
      <c r="N265">
        <f t="shared" si="1"/>
      </c>
      <c r="O265">
        <f t="shared" si="2"/>
      </c>
      <c r="P265">
        <f t="shared" si="3"/>
      </c>
      <c r="Q265">
        <f t="shared" si="4"/>
      </c>
      <c r="R265">
        <f t="shared" si="5"/>
      </c>
      <c r="S265">
        <f t="shared" si="6"/>
      </c>
      <c r="T265">
        <f t="shared" si="7"/>
      </c>
      <c r="U265">
        <f t="shared" si="8"/>
      </c>
      <c r="V265" s="5">
        <f t="shared" si="9"/>
      </c>
      <c r="W265">
        <f t="shared" si="10"/>
      </c>
      <c r="X265">
        <f t="shared" si="11"/>
      </c>
      <c r="Y265">
        <f t="shared" si="12"/>
      </c>
    </row>
    <row r="266">
      <c r="M266">
        <f t="shared" si="0"/>
      </c>
      <c r="N266">
        <f t="shared" si="1"/>
      </c>
      <c r="O266">
        <f t="shared" si="2"/>
      </c>
      <c r="P266">
        <f t="shared" si="3"/>
      </c>
      <c r="Q266">
        <f t="shared" si="4"/>
      </c>
      <c r="R266">
        <f t="shared" si="5"/>
      </c>
      <c r="S266">
        <f t="shared" si="6"/>
      </c>
      <c r="T266">
        <f t="shared" si="7"/>
      </c>
      <c r="U266">
        <f t="shared" si="8"/>
      </c>
      <c r="V266" s="5">
        <f t="shared" si="9"/>
      </c>
      <c r="W266">
        <f t="shared" si="10"/>
      </c>
      <c r="X266">
        <f t="shared" si="11"/>
      </c>
      <c r="Y266">
        <f t="shared" si="12"/>
      </c>
    </row>
    <row r="267">
      <c r="M267">
        <f t="shared" si="0"/>
      </c>
      <c r="N267">
        <f t="shared" si="1"/>
      </c>
      <c r="O267">
        <f t="shared" si="2"/>
      </c>
      <c r="P267">
        <f t="shared" si="3"/>
      </c>
      <c r="Q267">
        <f t="shared" si="4"/>
      </c>
      <c r="R267">
        <f t="shared" si="5"/>
      </c>
      <c r="S267">
        <f t="shared" si="6"/>
      </c>
      <c r="T267">
        <f t="shared" si="7"/>
      </c>
      <c r="U267">
        <f t="shared" si="8"/>
      </c>
      <c r="V267" s="5">
        <f t="shared" si="9"/>
      </c>
      <c r="W267">
        <f t="shared" si="10"/>
      </c>
      <c r="X267">
        <f t="shared" si="11"/>
      </c>
      <c r="Y267">
        <f t="shared" si="12"/>
      </c>
    </row>
    <row r="268">
      <c r="M268">
        <f t="shared" si="0"/>
      </c>
      <c r="N268">
        <f t="shared" si="1"/>
      </c>
      <c r="O268">
        <f t="shared" si="2"/>
      </c>
      <c r="P268">
        <f t="shared" si="3"/>
      </c>
      <c r="Q268">
        <f t="shared" si="4"/>
      </c>
      <c r="R268">
        <f t="shared" si="5"/>
      </c>
      <c r="S268">
        <f t="shared" si="6"/>
      </c>
      <c r="T268">
        <f t="shared" si="7"/>
      </c>
      <c r="U268">
        <f t="shared" si="8"/>
      </c>
      <c r="V268" s="5">
        <f t="shared" si="9"/>
      </c>
      <c r="W268">
        <f t="shared" si="10"/>
      </c>
      <c r="X268">
        <f t="shared" si="11"/>
      </c>
      <c r="Y268">
        <f t="shared" si="12"/>
      </c>
    </row>
    <row r="269">
      <c r="M269">
        <f t="shared" si="0"/>
      </c>
      <c r="N269">
        <f t="shared" si="1"/>
      </c>
      <c r="O269">
        <f t="shared" si="2"/>
      </c>
      <c r="P269">
        <f t="shared" si="3"/>
      </c>
      <c r="Q269">
        <f t="shared" si="4"/>
      </c>
      <c r="R269">
        <f t="shared" si="5"/>
      </c>
      <c r="S269">
        <f t="shared" si="6"/>
      </c>
      <c r="T269">
        <f t="shared" si="7"/>
      </c>
      <c r="U269">
        <f t="shared" si="8"/>
      </c>
      <c r="V269" s="5">
        <f t="shared" si="9"/>
      </c>
      <c r="W269">
        <f t="shared" si="10"/>
      </c>
      <c r="X269">
        <f t="shared" si="11"/>
      </c>
      <c r="Y269">
        <f t="shared" si="12"/>
      </c>
    </row>
    <row r="270">
      <c r="M270">
        <f t="shared" si="0"/>
      </c>
      <c r="N270">
        <f t="shared" si="1"/>
      </c>
      <c r="O270">
        <f t="shared" si="2"/>
      </c>
      <c r="P270">
        <f t="shared" si="3"/>
      </c>
      <c r="Q270">
        <f t="shared" si="4"/>
      </c>
      <c r="R270">
        <f t="shared" si="5"/>
      </c>
      <c r="S270">
        <f t="shared" si="6"/>
      </c>
      <c r="T270">
        <f t="shared" si="7"/>
      </c>
      <c r="U270">
        <f t="shared" si="8"/>
      </c>
      <c r="V270" s="5">
        <f t="shared" si="9"/>
      </c>
      <c r="W270">
        <f t="shared" si="10"/>
      </c>
      <c r="X270">
        <f t="shared" si="11"/>
      </c>
      <c r="Y270">
        <f t="shared" si="12"/>
      </c>
    </row>
    <row r="271">
      <c r="M271">
        <f t="shared" si="0"/>
      </c>
      <c r="N271">
        <f t="shared" si="1"/>
      </c>
      <c r="O271">
        <f t="shared" si="2"/>
      </c>
      <c r="P271">
        <f t="shared" si="3"/>
      </c>
      <c r="Q271">
        <f t="shared" si="4"/>
      </c>
      <c r="R271">
        <f t="shared" si="5"/>
      </c>
      <c r="S271">
        <f t="shared" si="6"/>
      </c>
      <c r="T271">
        <f t="shared" si="7"/>
      </c>
      <c r="U271">
        <f t="shared" si="8"/>
      </c>
      <c r="V271" s="5">
        <f t="shared" si="9"/>
      </c>
      <c r="W271">
        <f t="shared" si="10"/>
      </c>
      <c r="X271">
        <f t="shared" si="11"/>
      </c>
      <c r="Y271">
        <f t="shared" si="12"/>
      </c>
    </row>
    <row r="272">
      <c r="M272">
        <f t="shared" si="0"/>
      </c>
      <c r="N272">
        <f t="shared" si="1"/>
      </c>
      <c r="O272">
        <f t="shared" si="2"/>
      </c>
      <c r="P272">
        <f t="shared" si="3"/>
      </c>
      <c r="Q272">
        <f t="shared" si="4"/>
      </c>
      <c r="R272">
        <f t="shared" si="5"/>
      </c>
      <c r="S272">
        <f t="shared" si="6"/>
      </c>
      <c r="T272">
        <f t="shared" si="7"/>
      </c>
      <c r="U272">
        <f t="shared" si="8"/>
      </c>
      <c r="V272" s="5">
        <f t="shared" si="9"/>
      </c>
      <c r="W272">
        <f t="shared" si="10"/>
      </c>
      <c r="X272">
        <f t="shared" si="11"/>
      </c>
      <c r="Y272">
        <f t="shared" si="12"/>
      </c>
    </row>
    <row r="273">
      <c r="M273">
        <f t="shared" si="0"/>
      </c>
      <c r="N273">
        <f t="shared" si="1"/>
      </c>
      <c r="O273">
        <f t="shared" si="2"/>
      </c>
      <c r="P273">
        <f t="shared" si="3"/>
      </c>
      <c r="Q273">
        <f t="shared" si="4"/>
      </c>
      <c r="R273">
        <f t="shared" si="5"/>
      </c>
      <c r="S273">
        <f t="shared" si="6"/>
      </c>
      <c r="T273">
        <f t="shared" si="7"/>
      </c>
      <c r="U273">
        <f t="shared" si="8"/>
      </c>
      <c r="V273" s="5">
        <f t="shared" si="9"/>
      </c>
      <c r="W273">
        <f t="shared" si="10"/>
      </c>
      <c r="X273">
        <f t="shared" si="11"/>
      </c>
      <c r="Y273">
        <f t="shared" si="12"/>
      </c>
    </row>
    <row r="274">
      <c r="M274">
        <f t="shared" si="0"/>
      </c>
      <c r="N274">
        <f t="shared" si="1"/>
      </c>
      <c r="O274">
        <f t="shared" si="2"/>
      </c>
      <c r="P274">
        <f t="shared" si="3"/>
      </c>
      <c r="Q274">
        <f t="shared" si="4"/>
      </c>
      <c r="R274">
        <f t="shared" si="5"/>
      </c>
      <c r="S274">
        <f t="shared" si="6"/>
      </c>
      <c r="T274">
        <f t="shared" si="7"/>
      </c>
      <c r="U274">
        <f t="shared" si="8"/>
      </c>
      <c r="V274" s="5">
        <f t="shared" si="9"/>
      </c>
      <c r="W274">
        <f t="shared" si="10"/>
      </c>
      <c r="X274">
        <f t="shared" si="11"/>
      </c>
      <c r="Y274">
        <f t="shared" si="12"/>
      </c>
    </row>
    <row r="275">
      <c r="M275">
        <f t="shared" si="0"/>
      </c>
      <c r="N275">
        <f t="shared" si="1"/>
      </c>
      <c r="O275">
        <f t="shared" si="2"/>
      </c>
      <c r="P275">
        <f t="shared" si="3"/>
      </c>
      <c r="Q275">
        <f t="shared" si="4"/>
      </c>
      <c r="R275">
        <f t="shared" si="5"/>
      </c>
      <c r="S275">
        <f t="shared" si="6"/>
      </c>
      <c r="T275">
        <f t="shared" si="7"/>
      </c>
      <c r="U275">
        <f t="shared" si="8"/>
      </c>
      <c r="V275" s="5">
        <f t="shared" si="9"/>
      </c>
      <c r="W275">
        <f t="shared" si="10"/>
      </c>
      <c r="X275">
        <f t="shared" si="11"/>
      </c>
      <c r="Y275">
        <f t="shared" si="12"/>
      </c>
    </row>
    <row r="276">
      <c r="M276">
        <f t="shared" si="0"/>
      </c>
      <c r="N276">
        <f t="shared" si="1"/>
      </c>
      <c r="O276">
        <f t="shared" si="2"/>
      </c>
      <c r="P276">
        <f t="shared" si="3"/>
      </c>
      <c r="Q276">
        <f t="shared" si="4"/>
      </c>
      <c r="R276">
        <f t="shared" si="5"/>
      </c>
      <c r="S276">
        <f t="shared" si="6"/>
      </c>
      <c r="T276">
        <f t="shared" si="7"/>
      </c>
      <c r="U276">
        <f t="shared" si="8"/>
      </c>
      <c r="V276" s="5">
        <f t="shared" si="9"/>
      </c>
      <c r="W276">
        <f t="shared" si="10"/>
      </c>
      <c r="X276">
        <f t="shared" si="11"/>
      </c>
      <c r="Y276">
        <f t="shared" si="12"/>
      </c>
    </row>
    <row r="277">
      <c r="M277">
        <f t="shared" si="0"/>
      </c>
      <c r="N277">
        <f t="shared" si="1"/>
      </c>
      <c r="O277">
        <f t="shared" si="2"/>
      </c>
      <c r="P277">
        <f t="shared" si="3"/>
      </c>
      <c r="Q277">
        <f t="shared" si="4"/>
      </c>
      <c r="R277">
        <f t="shared" si="5"/>
      </c>
      <c r="S277">
        <f t="shared" si="6"/>
      </c>
      <c r="T277">
        <f t="shared" si="7"/>
      </c>
      <c r="U277">
        <f t="shared" si="8"/>
      </c>
      <c r="V277" s="5">
        <f t="shared" si="9"/>
      </c>
      <c r="W277">
        <f t="shared" si="10"/>
      </c>
      <c r="X277">
        <f t="shared" si="11"/>
      </c>
      <c r="Y277">
        <f t="shared" si="12"/>
      </c>
    </row>
    <row r="278">
      <c r="M278">
        <f t="shared" si="0"/>
      </c>
      <c r="N278">
        <f t="shared" si="1"/>
      </c>
      <c r="O278">
        <f t="shared" si="2"/>
      </c>
      <c r="P278">
        <f t="shared" si="3"/>
      </c>
      <c r="Q278">
        <f t="shared" si="4"/>
      </c>
      <c r="R278">
        <f t="shared" si="5"/>
      </c>
      <c r="S278">
        <f t="shared" si="6"/>
      </c>
      <c r="T278">
        <f t="shared" si="7"/>
      </c>
      <c r="U278">
        <f t="shared" si="8"/>
      </c>
      <c r="V278" s="5">
        <f t="shared" si="9"/>
      </c>
      <c r="W278">
        <f t="shared" si="10"/>
      </c>
      <c r="X278">
        <f t="shared" si="11"/>
      </c>
      <c r="Y278">
        <f t="shared" si="12"/>
      </c>
    </row>
    <row r="279">
      <c r="M279">
        <f t="shared" si="0"/>
      </c>
      <c r="N279">
        <f t="shared" si="1"/>
      </c>
      <c r="O279">
        <f t="shared" si="2"/>
      </c>
      <c r="P279">
        <f t="shared" si="3"/>
      </c>
      <c r="Q279">
        <f t="shared" si="4"/>
      </c>
      <c r="R279">
        <f t="shared" si="5"/>
      </c>
      <c r="S279">
        <f t="shared" si="6"/>
      </c>
      <c r="T279">
        <f t="shared" si="7"/>
      </c>
      <c r="U279">
        <f t="shared" si="8"/>
      </c>
      <c r="V279" s="5">
        <f t="shared" si="9"/>
      </c>
      <c r="W279">
        <f t="shared" si="10"/>
      </c>
      <c r="X279">
        <f t="shared" si="11"/>
      </c>
      <c r="Y279">
        <f t="shared" si="12"/>
      </c>
    </row>
    <row r="280">
      <c r="M280">
        <f t="shared" si="0"/>
      </c>
      <c r="N280">
        <f t="shared" si="1"/>
      </c>
      <c r="O280">
        <f t="shared" si="2"/>
      </c>
      <c r="P280">
        <f t="shared" si="3"/>
      </c>
      <c r="Q280">
        <f t="shared" si="4"/>
      </c>
      <c r="R280">
        <f t="shared" si="5"/>
      </c>
      <c r="S280">
        <f t="shared" si="6"/>
      </c>
      <c r="T280">
        <f t="shared" si="7"/>
      </c>
      <c r="U280">
        <f t="shared" si="8"/>
      </c>
      <c r="V280" s="5">
        <f t="shared" si="9"/>
      </c>
      <c r="W280">
        <f t="shared" si="10"/>
      </c>
      <c r="X280">
        <f t="shared" si="11"/>
      </c>
      <c r="Y280">
        <f t="shared" si="12"/>
      </c>
    </row>
    <row r="281">
      <c r="M281">
        <f t="shared" si="0"/>
      </c>
      <c r="N281">
        <f t="shared" si="1"/>
      </c>
      <c r="O281">
        <f t="shared" si="2"/>
      </c>
      <c r="P281">
        <f t="shared" si="3"/>
      </c>
      <c r="Q281">
        <f t="shared" si="4"/>
      </c>
      <c r="R281">
        <f t="shared" si="5"/>
      </c>
      <c r="S281">
        <f t="shared" si="6"/>
      </c>
      <c r="T281">
        <f t="shared" si="7"/>
      </c>
      <c r="U281">
        <f t="shared" si="8"/>
      </c>
      <c r="V281" s="5">
        <f t="shared" si="9"/>
      </c>
      <c r="W281">
        <f t="shared" si="10"/>
      </c>
      <c r="X281">
        <f t="shared" si="11"/>
      </c>
      <c r="Y281">
        <f t="shared" si="12"/>
      </c>
    </row>
    <row r="282">
      <c r="M282">
        <f t="shared" si="0"/>
      </c>
      <c r="N282">
        <f t="shared" si="1"/>
      </c>
      <c r="O282">
        <f t="shared" si="2"/>
      </c>
      <c r="P282">
        <f t="shared" si="3"/>
      </c>
      <c r="Q282">
        <f t="shared" si="4"/>
      </c>
      <c r="R282">
        <f t="shared" si="5"/>
      </c>
      <c r="S282">
        <f t="shared" si="6"/>
      </c>
      <c r="T282">
        <f t="shared" si="7"/>
      </c>
      <c r="U282">
        <f t="shared" si="8"/>
      </c>
      <c r="V282" s="5">
        <f t="shared" si="9"/>
      </c>
      <c r="W282">
        <f t="shared" si="10"/>
      </c>
      <c r="X282">
        <f t="shared" si="11"/>
      </c>
      <c r="Y282">
        <f t="shared" si="12"/>
      </c>
    </row>
    <row r="283">
      <c r="M283">
        <f t="shared" si="0"/>
      </c>
      <c r="N283">
        <f t="shared" si="1"/>
      </c>
      <c r="O283">
        <f t="shared" si="2"/>
      </c>
      <c r="P283">
        <f t="shared" si="3"/>
      </c>
      <c r="Q283">
        <f t="shared" si="4"/>
      </c>
      <c r="R283">
        <f t="shared" si="5"/>
      </c>
      <c r="S283">
        <f t="shared" si="6"/>
      </c>
      <c r="T283">
        <f t="shared" si="7"/>
      </c>
      <c r="U283">
        <f t="shared" si="8"/>
      </c>
      <c r="V283" s="5">
        <f t="shared" si="9"/>
      </c>
      <c r="W283">
        <f t="shared" si="10"/>
      </c>
      <c r="X283">
        <f t="shared" si="11"/>
      </c>
      <c r="Y283">
        <f t="shared" si="12"/>
      </c>
    </row>
    <row r="284">
      <c r="M284">
        <f t="shared" si="0"/>
      </c>
      <c r="N284">
        <f t="shared" si="1"/>
      </c>
      <c r="O284">
        <f t="shared" si="2"/>
      </c>
      <c r="P284">
        <f t="shared" si="3"/>
      </c>
      <c r="Q284">
        <f t="shared" si="4"/>
      </c>
      <c r="R284">
        <f t="shared" si="5"/>
      </c>
      <c r="S284">
        <f t="shared" si="6"/>
      </c>
      <c r="T284">
        <f t="shared" si="7"/>
      </c>
      <c r="U284">
        <f t="shared" si="8"/>
      </c>
      <c r="V284" s="5">
        <f t="shared" si="9"/>
      </c>
      <c r="W284">
        <f t="shared" si="10"/>
      </c>
      <c r="X284">
        <f t="shared" si="11"/>
      </c>
      <c r="Y284">
        <f t="shared" si="12"/>
      </c>
    </row>
    <row r="285">
      <c r="M285">
        <f t="shared" si="0"/>
      </c>
      <c r="N285">
        <f t="shared" si="1"/>
      </c>
      <c r="O285">
        <f t="shared" si="2"/>
      </c>
      <c r="P285">
        <f t="shared" si="3"/>
      </c>
      <c r="Q285">
        <f t="shared" si="4"/>
      </c>
      <c r="R285">
        <f t="shared" si="5"/>
      </c>
      <c r="S285">
        <f t="shared" si="6"/>
      </c>
      <c r="T285">
        <f t="shared" si="7"/>
      </c>
      <c r="U285">
        <f t="shared" si="8"/>
      </c>
      <c r="V285" s="5">
        <f t="shared" si="9"/>
      </c>
      <c r="W285">
        <f t="shared" si="10"/>
      </c>
      <c r="X285">
        <f t="shared" si="11"/>
      </c>
      <c r="Y285">
        <f t="shared" si="12"/>
      </c>
    </row>
    <row r="286">
      <c r="M286">
        <f t="shared" si="0"/>
      </c>
      <c r="N286">
        <f t="shared" si="1"/>
      </c>
      <c r="O286">
        <f t="shared" si="2"/>
      </c>
      <c r="P286">
        <f t="shared" si="3"/>
      </c>
      <c r="Q286">
        <f t="shared" si="4"/>
      </c>
      <c r="R286">
        <f t="shared" si="5"/>
      </c>
      <c r="S286">
        <f t="shared" si="6"/>
      </c>
      <c r="T286">
        <f t="shared" si="7"/>
      </c>
      <c r="U286">
        <f t="shared" si="8"/>
      </c>
      <c r="V286" s="5">
        <f t="shared" si="9"/>
      </c>
      <c r="W286">
        <f t="shared" si="10"/>
      </c>
      <c r="X286">
        <f t="shared" si="11"/>
      </c>
      <c r="Y286">
        <f t="shared" si="12"/>
      </c>
    </row>
    <row r="287">
      <c r="M287">
        <f t="shared" si="0"/>
      </c>
      <c r="N287">
        <f t="shared" si="1"/>
      </c>
      <c r="O287">
        <f t="shared" si="2"/>
      </c>
      <c r="P287">
        <f t="shared" si="3"/>
      </c>
      <c r="Q287">
        <f t="shared" si="4"/>
      </c>
      <c r="R287">
        <f t="shared" si="5"/>
      </c>
      <c r="S287">
        <f t="shared" si="6"/>
      </c>
      <c r="T287">
        <f t="shared" si="7"/>
      </c>
      <c r="U287">
        <f t="shared" si="8"/>
      </c>
      <c r="V287" s="5">
        <f t="shared" si="9"/>
      </c>
      <c r="W287">
        <f t="shared" si="10"/>
      </c>
      <c r="X287">
        <f t="shared" si="11"/>
      </c>
      <c r="Y287">
        <f t="shared" si="12"/>
      </c>
    </row>
    <row r="288">
      <c r="M288">
        <f t="shared" si="0"/>
      </c>
      <c r="N288">
        <f t="shared" si="1"/>
      </c>
      <c r="O288">
        <f t="shared" si="2"/>
      </c>
      <c r="P288">
        <f t="shared" si="3"/>
      </c>
      <c r="Q288">
        <f t="shared" si="4"/>
      </c>
      <c r="R288">
        <f t="shared" si="5"/>
      </c>
      <c r="S288">
        <f t="shared" si="6"/>
      </c>
      <c r="T288">
        <f t="shared" si="7"/>
      </c>
      <c r="U288">
        <f t="shared" si="8"/>
      </c>
      <c r="V288" s="5">
        <f t="shared" si="9"/>
      </c>
      <c r="W288">
        <f t="shared" si="10"/>
      </c>
      <c r="X288">
        <f t="shared" si="11"/>
      </c>
      <c r="Y288">
        <f t="shared" si="12"/>
      </c>
    </row>
    <row r="289">
      <c r="M289">
        <f t="shared" si="0"/>
      </c>
      <c r="N289">
        <f t="shared" si="1"/>
      </c>
      <c r="O289">
        <f t="shared" si="2"/>
      </c>
      <c r="P289">
        <f t="shared" si="3"/>
      </c>
      <c r="Q289">
        <f t="shared" si="4"/>
      </c>
      <c r="R289">
        <f t="shared" si="5"/>
      </c>
      <c r="S289">
        <f t="shared" si="6"/>
      </c>
      <c r="T289">
        <f t="shared" si="7"/>
      </c>
      <c r="U289">
        <f t="shared" si="8"/>
      </c>
      <c r="V289" s="5">
        <f t="shared" si="9"/>
      </c>
      <c r="W289">
        <f t="shared" si="10"/>
      </c>
      <c r="X289">
        <f t="shared" si="11"/>
      </c>
      <c r="Y289">
        <f t="shared" si="12"/>
      </c>
    </row>
    <row r="290">
      <c r="M290">
        <f t="shared" si="0"/>
      </c>
      <c r="N290">
        <f t="shared" si="1"/>
      </c>
      <c r="O290">
        <f t="shared" si="2"/>
      </c>
      <c r="P290">
        <f t="shared" si="3"/>
      </c>
      <c r="Q290">
        <f t="shared" si="4"/>
      </c>
      <c r="R290">
        <f t="shared" si="5"/>
      </c>
      <c r="S290">
        <f t="shared" si="6"/>
      </c>
      <c r="T290">
        <f t="shared" si="7"/>
      </c>
      <c r="U290">
        <f t="shared" si="8"/>
      </c>
      <c r="V290" s="5">
        <f t="shared" si="9"/>
      </c>
      <c r="W290">
        <f t="shared" si="10"/>
      </c>
      <c r="X290">
        <f t="shared" si="11"/>
      </c>
      <c r="Y290">
        <f t="shared" si="12"/>
      </c>
    </row>
    <row r="291">
      <c r="M291">
        <f t="shared" si="0"/>
      </c>
      <c r="N291">
        <f t="shared" si="1"/>
      </c>
      <c r="O291">
        <f t="shared" si="2"/>
      </c>
      <c r="P291">
        <f t="shared" si="3"/>
      </c>
      <c r="Q291">
        <f t="shared" si="4"/>
      </c>
      <c r="R291">
        <f t="shared" si="5"/>
      </c>
      <c r="S291">
        <f t="shared" si="6"/>
      </c>
      <c r="T291">
        <f t="shared" si="7"/>
      </c>
      <c r="U291">
        <f t="shared" si="8"/>
      </c>
      <c r="V291" s="5">
        <f t="shared" si="9"/>
      </c>
      <c r="W291">
        <f t="shared" si="10"/>
      </c>
      <c r="X291">
        <f t="shared" si="11"/>
      </c>
      <c r="Y291">
        <f t="shared" si="12"/>
      </c>
    </row>
    <row r="292">
      <c r="M292">
        <f t="shared" si="0"/>
      </c>
      <c r="N292">
        <f t="shared" si="1"/>
      </c>
      <c r="O292">
        <f t="shared" si="2"/>
      </c>
      <c r="P292">
        <f t="shared" si="3"/>
      </c>
      <c r="Q292">
        <f t="shared" si="4"/>
      </c>
      <c r="R292">
        <f t="shared" si="5"/>
      </c>
      <c r="S292">
        <f t="shared" si="6"/>
      </c>
      <c r="T292">
        <f t="shared" si="7"/>
      </c>
      <c r="U292">
        <f t="shared" si="8"/>
      </c>
      <c r="V292" s="5">
        <f t="shared" si="9"/>
      </c>
      <c r="W292">
        <f t="shared" si="10"/>
      </c>
      <c r="X292">
        <f t="shared" si="11"/>
      </c>
      <c r="Y292">
        <f t="shared" si="12"/>
      </c>
    </row>
    <row r="293">
      <c r="M293">
        <f t="shared" si="0"/>
      </c>
      <c r="N293">
        <f t="shared" si="1"/>
      </c>
      <c r="O293">
        <f t="shared" si="2"/>
      </c>
      <c r="P293">
        <f t="shared" si="3"/>
      </c>
      <c r="Q293">
        <f t="shared" si="4"/>
      </c>
      <c r="R293">
        <f t="shared" si="5"/>
      </c>
      <c r="S293">
        <f t="shared" si="6"/>
      </c>
      <c r="T293">
        <f t="shared" si="7"/>
      </c>
      <c r="U293">
        <f t="shared" si="8"/>
      </c>
      <c r="V293" s="5">
        <f t="shared" si="9"/>
      </c>
      <c r="W293">
        <f t="shared" si="10"/>
      </c>
      <c r="X293">
        <f t="shared" si="11"/>
      </c>
      <c r="Y293">
        <f t="shared" si="12"/>
      </c>
    </row>
    <row r="294">
      <c r="M294">
        <f t="shared" si="0"/>
      </c>
      <c r="N294">
        <f t="shared" si="1"/>
      </c>
      <c r="O294">
        <f t="shared" si="2"/>
      </c>
      <c r="P294">
        <f t="shared" si="3"/>
      </c>
      <c r="Q294">
        <f t="shared" si="4"/>
      </c>
      <c r="R294">
        <f t="shared" si="5"/>
      </c>
      <c r="S294">
        <f t="shared" si="6"/>
      </c>
      <c r="T294">
        <f t="shared" si="7"/>
      </c>
      <c r="U294">
        <f t="shared" si="8"/>
      </c>
      <c r="V294" s="5">
        <f t="shared" si="9"/>
      </c>
      <c r="W294">
        <f t="shared" si="10"/>
      </c>
      <c r="X294">
        <f t="shared" si="11"/>
      </c>
      <c r="Y294">
        <f t="shared" si="12"/>
      </c>
    </row>
    <row r="295">
      <c r="M295">
        <f t="shared" si="0"/>
      </c>
      <c r="N295">
        <f t="shared" si="1"/>
      </c>
      <c r="O295">
        <f t="shared" si="2"/>
      </c>
      <c r="P295">
        <f t="shared" si="3"/>
      </c>
      <c r="Q295">
        <f t="shared" si="4"/>
      </c>
      <c r="R295">
        <f t="shared" si="5"/>
      </c>
      <c r="S295">
        <f t="shared" si="6"/>
      </c>
      <c r="T295">
        <f t="shared" si="7"/>
      </c>
      <c r="U295">
        <f t="shared" si="8"/>
      </c>
      <c r="V295" s="5">
        <f t="shared" si="9"/>
      </c>
      <c r="W295">
        <f t="shared" si="10"/>
      </c>
      <c r="X295">
        <f t="shared" si="11"/>
      </c>
      <c r="Y295">
        <f t="shared" si="12"/>
      </c>
    </row>
    <row r="296">
      <c r="M296">
        <f t="shared" si="0"/>
      </c>
      <c r="N296">
        <f t="shared" si="1"/>
      </c>
      <c r="O296">
        <f t="shared" si="2"/>
      </c>
      <c r="P296">
        <f t="shared" si="3"/>
      </c>
      <c r="Q296">
        <f t="shared" si="4"/>
      </c>
      <c r="R296">
        <f t="shared" si="5"/>
      </c>
      <c r="S296">
        <f t="shared" si="6"/>
      </c>
      <c r="T296">
        <f t="shared" si="7"/>
      </c>
      <c r="U296">
        <f t="shared" si="8"/>
      </c>
      <c r="V296" s="5">
        <f t="shared" si="9"/>
      </c>
      <c r="W296">
        <f t="shared" si="10"/>
      </c>
      <c r="X296">
        <f t="shared" si="11"/>
      </c>
      <c r="Y296">
        <f t="shared" si="12"/>
      </c>
    </row>
    <row r="297">
      <c r="M297">
        <f t="shared" si="0"/>
      </c>
      <c r="N297">
        <f t="shared" si="1"/>
      </c>
      <c r="O297">
        <f t="shared" si="2"/>
      </c>
      <c r="P297">
        <f t="shared" si="3"/>
      </c>
      <c r="Q297">
        <f t="shared" si="4"/>
      </c>
      <c r="R297">
        <f t="shared" si="5"/>
      </c>
      <c r="S297">
        <f t="shared" si="6"/>
      </c>
      <c r="T297">
        <f t="shared" si="7"/>
      </c>
      <c r="U297">
        <f t="shared" si="8"/>
      </c>
      <c r="V297" s="5">
        <f t="shared" si="9"/>
      </c>
      <c r="W297">
        <f t="shared" si="10"/>
      </c>
      <c r="X297">
        <f t="shared" si="11"/>
      </c>
      <c r="Y297">
        <f t="shared" si="12"/>
      </c>
    </row>
    <row r="298">
      <c r="M298">
        <f t="shared" si="0"/>
      </c>
      <c r="N298">
        <f t="shared" si="1"/>
      </c>
      <c r="O298">
        <f t="shared" si="2"/>
      </c>
      <c r="P298">
        <f t="shared" si="3"/>
      </c>
      <c r="Q298">
        <f t="shared" si="4"/>
      </c>
      <c r="R298">
        <f t="shared" si="5"/>
      </c>
      <c r="S298">
        <f t="shared" si="6"/>
      </c>
      <c r="T298">
        <f t="shared" si="7"/>
      </c>
      <c r="U298">
        <f t="shared" si="8"/>
      </c>
      <c r="V298" s="5">
        <f t="shared" si="9"/>
      </c>
      <c r="W298">
        <f t="shared" si="10"/>
      </c>
      <c r="X298">
        <f t="shared" si="11"/>
      </c>
      <c r="Y298">
        <f t="shared" si="12"/>
      </c>
    </row>
    <row r="299">
      <c r="M299">
        <f t="shared" si="0"/>
      </c>
      <c r="N299">
        <f t="shared" si="1"/>
      </c>
      <c r="O299">
        <f t="shared" si="2"/>
      </c>
      <c r="P299">
        <f t="shared" si="3"/>
      </c>
      <c r="Q299">
        <f t="shared" si="4"/>
      </c>
      <c r="R299">
        <f t="shared" si="5"/>
      </c>
      <c r="S299">
        <f t="shared" si="6"/>
      </c>
      <c r="T299">
        <f t="shared" si="7"/>
      </c>
      <c r="U299">
        <f t="shared" si="8"/>
      </c>
      <c r="V299" s="5">
        <f t="shared" si="9"/>
      </c>
      <c r="W299">
        <f t="shared" si="10"/>
      </c>
      <c r="X299">
        <f t="shared" si="11"/>
      </c>
      <c r="Y299">
        <f t="shared" si="12"/>
      </c>
    </row>
    <row r="300">
      <c r="M300">
        <f t="shared" si="0"/>
      </c>
      <c r="N300">
        <f t="shared" si="1"/>
      </c>
      <c r="O300">
        <f t="shared" si="2"/>
      </c>
      <c r="P300">
        <f t="shared" si="3"/>
      </c>
      <c r="Q300">
        <f t="shared" si="4"/>
      </c>
      <c r="R300">
        <f t="shared" si="5"/>
      </c>
      <c r="S300">
        <f t="shared" si="6"/>
      </c>
      <c r="T300">
        <f t="shared" si="7"/>
      </c>
      <c r="U300">
        <f t="shared" si="8"/>
      </c>
      <c r="V300" s="5">
        <f t="shared" si="9"/>
      </c>
      <c r="W300">
        <f t="shared" si="10"/>
      </c>
      <c r="X300">
        <f t="shared" si="11"/>
      </c>
      <c r="Y300">
        <f t="shared" si="12"/>
      </c>
    </row>
    <row r="301">
      <c r="M301">
        <f t="shared" si="0"/>
      </c>
      <c r="N301">
        <f t="shared" si="1"/>
      </c>
      <c r="O301">
        <f t="shared" si="2"/>
      </c>
      <c r="P301">
        <f t="shared" si="3"/>
      </c>
      <c r="Q301">
        <f t="shared" si="4"/>
      </c>
      <c r="R301">
        <f t="shared" si="5"/>
      </c>
      <c r="S301">
        <f t="shared" si="6"/>
      </c>
      <c r="T301">
        <f t="shared" si="7"/>
      </c>
      <c r="U301">
        <f t="shared" si="8"/>
      </c>
      <c r="V301" s="5">
        <f t="shared" si="9"/>
      </c>
      <c r="W301">
        <f t="shared" si="10"/>
      </c>
      <c r="X301">
        <f t="shared" si="11"/>
      </c>
      <c r="Y301">
        <f t="shared" si="12"/>
      </c>
    </row>
    <row r="302">
      <c r="M302">
        <f t="shared" si="0"/>
      </c>
      <c r="N302">
        <f t="shared" si="1"/>
      </c>
      <c r="O302">
        <f t="shared" si="2"/>
      </c>
      <c r="P302">
        <f t="shared" si="3"/>
      </c>
      <c r="Q302">
        <f t="shared" si="4"/>
      </c>
      <c r="R302">
        <f t="shared" si="5"/>
      </c>
      <c r="S302">
        <f t="shared" si="6"/>
      </c>
      <c r="T302">
        <f t="shared" si="7"/>
      </c>
      <c r="U302">
        <f t="shared" si="8"/>
      </c>
      <c r="V302" s="5">
        <f t="shared" si="9"/>
      </c>
      <c r="W302">
        <f t="shared" si="10"/>
      </c>
      <c r="X302">
        <f t="shared" si="11"/>
      </c>
      <c r="Y302">
        <f t="shared" si="12"/>
      </c>
    </row>
    <row r="303">
      <c r="M303">
        <f t="shared" si="0"/>
      </c>
      <c r="N303">
        <f t="shared" si="1"/>
      </c>
      <c r="O303">
        <f t="shared" si="2"/>
      </c>
      <c r="P303">
        <f t="shared" si="3"/>
      </c>
      <c r="Q303">
        <f t="shared" si="4"/>
      </c>
      <c r="R303">
        <f t="shared" si="5"/>
      </c>
      <c r="S303">
        <f t="shared" si="6"/>
      </c>
      <c r="T303">
        <f t="shared" si="7"/>
      </c>
      <c r="U303">
        <f t="shared" si="8"/>
      </c>
      <c r="V303" s="5">
        <f t="shared" si="9"/>
      </c>
      <c r="W303">
        <f t="shared" si="10"/>
      </c>
      <c r="X303">
        <f t="shared" si="11"/>
      </c>
      <c r="Y303">
        <f t="shared" si="12"/>
      </c>
    </row>
    <row r="304">
      <c r="M304">
        <f t="shared" si="0"/>
      </c>
      <c r="N304">
        <f t="shared" si="1"/>
      </c>
      <c r="O304">
        <f t="shared" si="2"/>
      </c>
      <c r="P304">
        <f t="shared" si="3"/>
      </c>
      <c r="Q304">
        <f t="shared" si="4"/>
      </c>
      <c r="R304">
        <f t="shared" si="5"/>
      </c>
      <c r="S304">
        <f t="shared" si="6"/>
      </c>
      <c r="T304">
        <f t="shared" si="7"/>
      </c>
      <c r="U304">
        <f t="shared" si="8"/>
      </c>
      <c r="V304" s="5">
        <f t="shared" si="9"/>
      </c>
      <c r="W304">
        <f t="shared" si="10"/>
      </c>
      <c r="X304">
        <f t="shared" si="11"/>
      </c>
      <c r="Y304">
        <f t="shared" si="12"/>
      </c>
    </row>
    <row r="305">
      <c r="M305">
        <f t="shared" si="0"/>
      </c>
      <c r="N305">
        <f t="shared" si="1"/>
      </c>
      <c r="O305">
        <f t="shared" si="2"/>
      </c>
      <c r="P305">
        <f t="shared" si="3"/>
      </c>
      <c r="Q305">
        <f t="shared" si="4"/>
      </c>
      <c r="R305">
        <f t="shared" si="5"/>
      </c>
      <c r="S305">
        <f t="shared" si="6"/>
      </c>
      <c r="T305">
        <f t="shared" si="7"/>
      </c>
      <c r="U305">
        <f t="shared" si="8"/>
      </c>
      <c r="V305" s="5">
        <f t="shared" si="9"/>
      </c>
      <c r="W305">
        <f t="shared" si="10"/>
      </c>
      <c r="X305">
        <f t="shared" si="11"/>
      </c>
      <c r="Y305">
        <f t="shared" si="12"/>
      </c>
    </row>
    <row r="306">
      <c r="M306">
        <f t="shared" si="0"/>
      </c>
      <c r="N306">
        <f t="shared" si="1"/>
      </c>
      <c r="O306">
        <f t="shared" si="2"/>
      </c>
      <c r="P306">
        <f t="shared" si="3"/>
      </c>
      <c r="Q306">
        <f t="shared" si="4"/>
      </c>
      <c r="R306">
        <f t="shared" si="5"/>
      </c>
      <c r="S306">
        <f t="shared" si="6"/>
      </c>
      <c r="T306">
        <f t="shared" si="7"/>
      </c>
      <c r="U306">
        <f t="shared" si="8"/>
      </c>
      <c r="V306" s="5">
        <f t="shared" si="9"/>
      </c>
      <c r="W306">
        <f t="shared" si="10"/>
      </c>
      <c r="X306">
        <f t="shared" si="11"/>
      </c>
      <c r="Y306">
        <f t="shared" si="12"/>
      </c>
    </row>
    <row r="307">
      <c r="M307">
        <f t="shared" si="0"/>
      </c>
      <c r="N307">
        <f t="shared" si="1"/>
      </c>
      <c r="O307">
        <f t="shared" si="2"/>
      </c>
      <c r="P307">
        <f t="shared" si="3"/>
      </c>
      <c r="Q307">
        <f t="shared" si="4"/>
      </c>
      <c r="R307">
        <f t="shared" si="5"/>
      </c>
      <c r="S307">
        <f t="shared" si="6"/>
      </c>
      <c r="T307">
        <f t="shared" si="7"/>
      </c>
      <c r="U307">
        <f t="shared" si="8"/>
      </c>
      <c r="V307" s="5">
        <f t="shared" si="9"/>
      </c>
      <c r="W307">
        <f t="shared" si="10"/>
      </c>
      <c r="X307">
        <f t="shared" si="11"/>
      </c>
      <c r="Y307">
        <f t="shared" si="12"/>
      </c>
    </row>
    <row r="308">
      <c r="M308">
        <f t="shared" si="0"/>
      </c>
      <c r="N308">
        <f t="shared" si="1"/>
      </c>
      <c r="O308">
        <f t="shared" si="2"/>
      </c>
      <c r="P308">
        <f t="shared" si="3"/>
      </c>
      <c r="Q308">
        <f t="shared" si="4"/>
      </c>
      <c r="R308">
        <f t="shared" si="5"/>
      </c>
      <c r="S308">
        <f t="shared" si="6"/>
      </c>
      <c r="T308">
        <f t="shared" si="7"/>
      </c>
      <c r="U308">
        <f t="shared" si="8"/>
      </c>
      <c r="V308" s="5">
        <f t="shared" si="9"/>
      </c>
      <c r="W308">
        <f t="shared" si="10"/>
      </c>
      <c r="X308">
        <f t="shared" si="11"/>
      </c>
      <c r="Y308">
        <f t="shared" si="12"/>
      </c>
    </row>
    <row r="309">
      <c r="M309">
        <f t="shared" si="0"/>
      </c>
      <c r="N309">
        <f t="shared" si="1"/>
      </c>
      <c r="O309">
        <f t="shared" si="2"/>
      </c>
      <c r="P309">
        <f t="shared" si="3"/>
      </c>
      <c r="Q309">
        <f t="shared" si="4"/>
      </c>
      <c r="R309">
        <f t="shared" si="5"/>
      </c>
      <c r="S309">
        <f t="shared" si="6"/>
      </c>
      <c r="T309">
        <f t="shared" si="7"/>
      </c>
      <c r="U309">
        <f t="shared" si="8"/>
      </c>
      <c r="V309" s="5">
        <f t="shared" si="9"/>
      </c>
      <c r="W309">
        <f t="shared" si="10"/>
      </c>
      <c r="X309">
        <f t="shared" si="11"/>
      </c>
      <c r="Y309">
        <f t="shared" si="12"/>
      </c>
    </row>
    <row r="310">
      <c r="M310">
        <f t="shared" si="0"/>
      </c>
      <c r="N310">
        <f t="shared" si="1"/>
      </c>
      <c r="O310">
        <f t="shared" si="2"/>
      </c>
      <c r="P310">
        <f t="shared" si="3"/>
      </c>
      <c r="Q310">
        <f t="shared" si="4"/>
      </c>
      <c r="R310">
        <f t="shared" si="5"/>
      </c>
      <c r="S310">
        <f t="shared" si="6"/>
      </c>
      <c r="T310">
        <f t="shared" si="7"/>
      </c>
      <c r="U310">
        <f t="shared" si="8"/>
      </c>
      <c r="V310" s="5">
        <f t="shared" si="9"/>
      </c>
      <c r="W310">
        <f t="shared" si="10"/>
      </c>
      <c r="X310">
        <f t="shared" si="11"/>
      </c>
      <c r="Y310">
        <f t="shared" si="12"/>
      </c>
    </row>
    <row r="311">
      <c r="M311">
        <f t="shared" si="0"/>
      </c>
      <c r="N311">
        <f t="shared" si="1"/>
      </c>
      <c r="O311">
        <f t="shared" si="2"/>
      </c>
      <c r="P311">
        <f t="shared" si="3"/>
      </c>
      <c r="Q311">
        <f t="shared" si="4"/>
      </c>
      <c r="R311">
        <f t="shared" si="5"/>
      </c>
      <c r="S311">
        <f t="shared" si="6"/>
      </c>
      <c r="T311">
        <f t="shared" si="7"/>
      </c>
      <c r="U311">
        <f t="shared" si="8"/>
      </c>
      <c r="V311" s="5">
        <f t="shared" si="9"/>
      </c>
      <c r="W311">
        <f t="shared" si="10"/>
      </c>
      <c r="X311">
        <f t="shared" si="11"/>
      </c>
      <c r="Y311">
        <f t="shared" si="12"/>
      </c>
    </row>
    <row r="312">
      <c r="M312">
        <f t="shared" si="0"/>
      </c>
      <c r="N312">
        <f t="shared" si="1"/>
      </c>
      <c r="O312">
        <f t="shared" si="2"/>
      </c>
      <c r="P312">
        <f t="shared" si="3"/>
      </c>
      <c r="Q312">
        <f t="shared" si="4"/>
      </c>
      <c r="R312">
        <f t="shared" si="5"/>
      </c>
      <c r="S312">
        <f t="shared" si="6"/>
      </c>
      <c r="T312">
        <f t="shared" si="7"/>
      </c>
      <c r="U312">
        <f t="shared" si="8"/>
      </c>
      <c r="V312" s="5">
        <f t="shared" si="9"/>
      </c>
      <c r="W312">
        <f t="shared" si="10"/>
      </c>
      <c r="X312">
        <f t="shared" si="11"/>
      </c>
      <c r="Y312">
        <f t="shared" si="12"/>
      </c>
    </row>
    <row r="313">
      <c r="M313">
        <f t="shared" si="0"/>
      </c>
      <c r="N313">
        <f t="shared" si="1"/>
      </c>
      <c r="O313">
        <f t="shared" si="2"/>
      </c>
      <c r="P313">
        <f t="shared" si="3"/>
      </c>
      <c r="Q313">
        <f t="shared" si="4"/>
      </c>
      <c r="R313">
        <f t="shared" si="5"/>
      </c>
      <c r="S313">
        <f t="shared" si="6"/>
      </c>
      <c r="T313">
        <f t="shared" si="7"/>
      </c>
      <c r="U313">
        <f t="shared" si="8"/>
      </c>
      <c r="V313" s="5">
        <f t="shared" si="9"/>
      </c>
      <c r="W313">
        <f t="shared" si="10"/>
      </c>
      <c r="X313">
        <f t="shared" si="11"/>
      </c>
      <c r="Y313">
        <f t="shared" si="12"/>
      </c>
    </row>
    <row r="314">
      <c r="M314">
        <f t="shared" si="0"/>
      </c>
      <c r="N314">
        <f t="shared" si="1"/>
      </c>
      <c r="O314">
        <f t="shared" si="2"/>
      </c>
      <c r="P314">
        <f t="shared" si="3"/>
      </c>
      <c r="Q314">
        <f t="shared" si="4"/>
      </c>
      <c r="R314">
        <f t="shared" si="5"/>
      </c>
      <c r="S314">
        <f t="shared" si="6"/>
      </c>
      <c r="T314">
        <f t="shared" si="7"/>
      </c>
      <c r="U314">
        <f t="shared" si="8"/>
      </c>
      <c r="V314" s="5">
        <f t="shared" si="9"/>
      </c>
      <c r="W314">
        <f t="shared" si="10"/>
      </c>
      <c r="X314">
        <f t="shared" si="11"/>
      </c>
      <c r="Y314">
        <f t="shared" si="12"/>
      </c>
    </row>
    <row r="315">
      <c r="M315">
        <f t="shared" si="0"/>
      </c>
      <c r="N315">
        <f t="shared" si="1"/>
      </c>
      <c r="O315">
        <f t="shared" si="2"/>
      </c>
      <c r="P315">
        <f t="shared" si="3"/>
      </c>
      <c r="Q315">
        <f t="shared" si="4"/>
      </c>
      <c r="R315">
        <f t="shared" si="5"/>
      </c>
      <c r="S315">
        <f t="shared" si="6"/>
      </c>
      <c r="T315">
        <f t="shared" si="7"/>
      </c>
      <c r="U315">
        <f t="shared" si="8"/>
      </c>
      <c r="V315" s="5">
        <f t="shared" si="9"/>
      </c>
      <c r="W315">
        <f t="shared" si="10"/>
      </c>
      <c r="X315">
        <f t="shared" si="11"/>
      </c>
      <c r="Y315">
        <f t="shared" si="12"/>
      </c>
    </row>
    <row r="316">
      <c r="M316">
        <f t="shared" si="0"/>
      </c>
      <c r="N316">
        <f t="shared" si="1"/>
      </c>
      <c r="O316">
        <f t="shared" si="2"/>
      </c>
      <c r="P316">
        <f t="shared" si="3"/>
      </c>
      <c r="Q316">
        <f t="shared" si="4"/>
      </c>
      <c r="R316">
        <f t="shared" si="5"/>
      </c>
      <c r="S316">
        <f t="shared" si="6"/>
      </c>
      <c r="T316">
        <f t="shared" si="7"/>
      </c>
      <c r="U316">
        <f t="shared" si="8"/>
      </c>
      <c r="V316" s="5">
        <f t="shared" si="9"/>
      </c>
      <c r="W316">
        <f t="shared" si="10"/>
      </c>
      <c r="X316">
        <f t="shared" si="11"/>
      </c>
      <c r="Y316">
        <f t="shared" si="12"/>
      </c>
    </row>
    <row r="317">
      <c r="M317">
        <f t="shared" si="0"/>
      </c>
      <c r="N317">
        <f t="shared" si="1"/>
      </c>
      <c r="O317">
        <f t="shared" si="2"/>
      </c>
      <c r="P317">
        <f t="shared" si="3"/>
      </c>
      <c r="Q317">
        <f t="shared" si="4"/>
      </c>
      <c r="R317">
        <f t="shared" si="5"/>
      </c>
      <c r="S317">
        <f t="shared" si="6"/>
      </c>
      <c r="T317">
        <f t="shared" si="7"/>
      </c>
      <c r="U317">
        <f t="shared" si="8"/>
      </c>
      <c r="V317" s="5">
        <f t="shared" si="9"/>
      </c>
      <c r="W317">
        <f t="shared" si="10"/>
      </c>
      <c r="X317">
        <f t="shared" si="11"/>
      </c>
      <c r="Y317">
        <f t="shared" si="12"/>
      </c>
    </row>
    <row r="318">
      <c r="M318">
        <f t="shared" si="0"/>
      </c>
      <c r="N318">
        <f t="shared" si="1"/>
      </c>
      <c r="O318">
        <f t="shared" si="2"/>
      </c>
      <c r="P318">
        <f t="shared" si="3"/>
      </c>
      <c r="Q318">
        <f t="shared" si="4"/>
      </c>
      <c r="R318">
        <f t="shared" si="5"/>
      </c>
      <c r="S318">
        <f t="shared" si="6"/>
      </c>
      <c r="T318">
        <f t="shared" si="7"/>
      </c>
      <c r="U318">
        <f t="shared" si="8"/>
      </c>
      <c r="V318" s="5">
        <f t="shared" si="9"/>
      </c>
      <c r="W318">
        <f t="shared" si="10"/>
      </c>
      <c r="X318">
        <f t="shared" si="11"/>
      </c>
      <c r="Y318">
        <f t="shared" si="12"/>
      </c>
    </row>
    <row r="319">
      <c r="M319">
        <f t="shared" si="0"/>
      </c>
      <c r="N319">
        <f t="shared" si="1"/>
      </c>
      <c r="O319">
        <f t="shared" si="2"/>
      </c>
      <c r="P319">
        <f t="shared" si="3"/>
      </c>
      <c r="Q319">
        <f t="shared" si="4"/>
      </c>
      <c r="R319">
        <f t="shared" si="5"/>
      </c>
      <c r="S319">
        <f t="shared" si="6"/>
      </c>
      <c r="T319">
        <f t="shared" si="7"/>
      </c>
      <c r="U319">
        <f t="shared" si="8"/>
      </c>
      <c r="V319" s="5">
        <f t="shared" si="9"/>
      </c>
      <c r="W319">
        <f t="shared" si="10"/>
      </c>
      <c r="X319">
        <f t="shared" si="11"/>
      </c>
      <c r="Y319">
        <f t="shared" si="12"/>
      </c>
    </row>
    <row r="320">
      <c r="M320">
        <f t="shared" si="0"/>
      </c>
      <c r="N320">
        <f t="shared" si="1"/>
      </c>
      <c r="O320">
        <f t="shared" si="2"/>
      </c>
      <c r="P320">
        <f t="shared" si="3"/>
      </c>
      <c r="Q320">
        <f t="shared" si="4"/>
      </c>
      <c r="R320">
        <f t="shared" si="5"/>
      </c>
      <c r="S320">
        <f t="shared" si="6"/>
      </c>
      <c r="T320">
        <f t="shared" si="7"/>
      </c>
      <c r="U320">
        <f t="shared" si="8"/>
      </c>
      <c r="V320" s="5">
        <f t="shared" si="9"/>
      </c>
      <c r="W320">
        <f t="shared" si="10"/>
      </c>
      <c r="X320">
        <f t="shared" si="11"/>
      </c>
      <c r="Y320">
        <f t="shared" si="12"/>
      </c>
    </row>
    <row r="321">
      <c r="M321">
        <f t="shared" si="0"/>
      </c>
      <c r="N321">
        <f t="shared" si="1"/>
      </c>
      <c r="O321">
        <f t="shared" si="2"/>
      </c>
      <c r="P321">
        <f t="shared" si="3"/>
      </c>
      <c r="Q321">
        <f t="shared" si="4"/>
      </c>
      <c r="R321">
        <f t="shared" si="5"/>
      </c>
      <c r="S321">
        <f t="shared" si="6"/>
      </c>
      <c r="T321">
        <f t="shared" si="7"/>
      </c>
      <c r="U321">
        <f t="shared" si="8"/>
      </c>
      <c r="V321" s="5">
        <f t="shared" si="9"/>
      </c>
      <c r="W321">
        <f t="shared" si="10"/>
      </c>
      <c r="X321">
        <f t="shared" si="11"/>
      </c>
      <c r="Y321">
        <f t="shared" si="12"/>
      </c>
    </row>
    <row r="322">
      <c r="M322">
        <f t="shared" si="0"/>
      </c>
      <c r="N322">
        <f t="shared" si="1"/>
      </c>
      <c r="O322">
        <f t="shared" si="2"/>
      </c>
      <c r="P322">
        <f t="shared" si="3"/>
      </c>
      <c r="Q322">
        <f t="shared" si="4"/>
      </c>
      <c r="R322">
        <f t="shared" si="5"/>
      </c>
      <c r="S322">
        <f t="shared" si="6"/>
      </c>
      <c r="T322">
        <f t="shared" si="7"/>
      </c>
      <c r="U322">
        <f t="shared" si="8"/>
      </c>
      <c r="V322" s="5">
        <f t="shared" si="9"/>
      </c>
      <c r="W322">
        <f t="shared" si="10"/>
      </c>
      <c r="X322">
        <f t="shared" si="11"/>
      </c>
      <c r="Y322">
        <f t="shared" si="12"/>
      </c>
    </row>
    <row r="323">
      <c r="M323">
        <f t="shared" si="0"/>
      </c>
      <c r="N323">
        <f t="shared" si="1"/>
      </c>
      <c r="O323">
        <f t="shared" si="2"/>
      </c>
      <c r="P323">
        <f t="shared" si="3"/>
      </c>
      <c r="Q323">
        <f t="shared" si="4"/>
      </c>
      <c r="R323">
        <f t="shared" si="5"/>
      </c>
      <c r="S323">
        <f t="shared" si="6"/>
      </c>
      <c r="T323">
        <f t="shared" si="7"/>
      </c>
      <c r="U323">
        <f t="shared" si="8"/>
      </c>
      <c r="V323" s="5">
        <f t="shared" si="9"/>
      </c>
      <c r="W323">
        <f t="shared" si="10"/>
      </c>
      <c r="X323">
        <f t="shared" si="11"/>
      </c>
      <c r="Y323">
        <f t="shared" si="12"/>
      </c>
    </row>
    <row r="324">
      <c r="M324">
        <f t="shared" si="0"/>
      </c>
      <c r="N324">
        <f t="shared" si="1"/>
      </c>
      <c r="O324">
        <f t="shared" si="2"/>
      </c>
      <c r="P324">
        <f t="shared" si="3"/>
      </c>
      <c r="Q324">
        <f t="shared" si="4"/>
      </c>
      <c r="R324">
        <f t="shared" si="5"/>
      </c>
      <c r="S324">
        <f t="shared" si="6"/>
      </c>
      <c r="T324">
        <f t="shared" si="7"/>
      </c>
      <c r="U324">
        <f t="shared" si="8"/>
      </c>
      <c r="V324" s="5">
        <f t="shared" si="9"/>
      </c>
      <c r="W324">
        <f t="shared" si="10"/>
      </c>
      <c r="X324">
        <f t="shared" si="11"/>
      </c>
      <c r="Y324">
        <f t="shared" si="12"/>
      </c>
    </row>
    <row r="325">
      <c r="M325">
        <f t="shared" si="0"/>
      </c>
      <c r="N325">
        <f t="shared" si="1"/>
      </c>
      <c r="O325">
        <f t="shared" si="2"/>
      </c>
      <c r="P325">
        <f t="shared" si="3"/>
      </c>
      <c r="Q325">
        <f t="shared" si="4"/>
      </c>
      <c r="R325">
        <f t="shared" si="5"/>
      </c>
      <c r="S325">
        <f t="shared" si="6"/>
      </c>
      <c r="T325">
        <f t="shared" si="7"/>
      </c>
      <c r="U325">
        <f t="shared" si="8"/>
      </c>
      <c r="V325" s="5">
        <f t="shared" si="9"/>
      </c>
      <c r="W325">
        <f t="shared" si="10"/>
      </c>
      <c r="X325">
        <f t="shared" si="11"/>
      </c>
      <c r="Y325">
        <f t="shared" si="12"/>
      </c>
    </row>
    <row r="326">
      <c r="M326">
        <f t="shared" si="0"/>
      </c>
      <c r="N326">
        <f t="shared" si="1"/>
      </c>
      <c r="O326">
        <f t="shared" si="2"/>
      </c>
      <c r="P326">
        <f t="shared" si="3"/>
      </c>
      <c r="Q326">
        <f t="shared" si="4"/>
      </c>
      <c r="R326">
        <f t="shared" si="5"/>
      </c>
      <c r="S326">
        <f t="shared" si="6"/>
      </c>
      <c r="T326">
        <f t="shared" si="7"/>
      </c>
      <c r="U326">
        <f t="shared" si="8"/>
      </c>
      <c r="V326" s="5">
        <f t="shared" si="9"/>
      </c>
      <c r="W326">
        <f t="shared" si="10"/>
      </c>
      <c r="X326">
        <f t="shared" si="11"/>
      </c>
      <c r="Y326">
        <f t="shared" si="12"/>
      </c>
    </row>
    <row r="327">
      <c r="M327">
        <f t="shared" si="0"/>
      </c>
      <c r="N327">
        <f t="shared" si="1"/>
      </c>
      <c r="O327">
        <f t="shared" si="2"/>
      </c>
      <c r="P327">
        <f t="shared" si="3"/>
      </c>
      <c r="Q327">
        <f t="shared" si="4"/>
      </c>
      <c r="R327">
        <f t="shared" si="5"/>
      </c>
      <c r="S327">
        <f t="shared" si="6"/>
      </c>
      <c r="T327">
        <f t="shared" si="7"/>
      </c>
      <c r="U327">
        <f t="shared" si="8"/>
      </c>
      <c r="V327" s="5">
        <f t="shared" si="9"/>
      </c>
      <c r="W327">
        <f t="shared" si="10"/>
      </c>
      <c r="X327">
        <f t="shared" si="11"/>
      </c>
      <c r="Y327">
        <f t="shared" si="12"/>
      </c>
    </row>
    <row r="328">
      <c r="M328">
        <f t="shared" si="0"/>
      </c>
      <c r="N328">
        <f t="shared" si="1"/>
      </c>
      <c r="O328">
        <f t="shared" si="2"/>
      </c>
      <c r="P328">
        <f t="shared" si="3"/>
      </c>
      <c r="Q328">
        <f t="shared" si="4"/>
      </c>
      <c r="R328">
        <f t="shared" si="5"/>
      </c>
      <c r="S328">
        <f t="shared" si="6"/>
      </c>
      <c r="T328">
        <f t="shared" si="7"/>
      </c>
      <c r="U328">
        <f t="shared" si="8"/>
      </c>
      <c r="V328" s="5">
        <f t="shared" si="9"/>
      </c>
      <c r="W328">
        <f t="shared" si="10"/>
      </c>
      <c r="X328">
        <f t="shared" si="11"/>
      </c>
      <c r="Y328">
        <f t="shared" si="12"/>
      </c>
    </row>
    <row r="329">
      <c r="M329">
        <f t="shared" si="0"/>
      </c>
      <c r="N329">
        <f t="shared" si="1"/>
      </c>
      <c r="O329">
        <f t="shared" si="2"/>
      </c>
      <c r="P329">
        <f t="shared" si="3"/>
      </c>
      <c r="Q329">
        <f t="shared" si="4"/>
      </c>
      <c r="R329">
        <f t="shared" si="5"/>
      </c>
      <c r="S329">
        <f t="shared" si="6"/>
      </c>
      <c r="T329">
        <f t="shared" si="7"/>
      </c>
      <c r="U329">
        <f t="shared" si="8"/>
      </c>
      <c r="V329" s="5">
        <f t="shared" si="9"/>
      </c>
      <c r="W329">
        <f t="shared" si="10"/>
      </c>
      <c r="X329">
        <f t="shared" si="11"/>
      </c>
      <c r="Y329">
        <f t="shared" si="12"/>
      </c>
    </row>
    <row r="330">
      <c r="M330">
        <f t="shared" si="0"/>
      </c>
      <c r="N330">
        <f t="shared" si="1"/>
      </c>
      <c r="O330">
        <f t="shared" si="2"/>
      </c>
      <c r="P330">
        <f t="shared" si="3"/>
      </c>
      <c r="Q330">
        <f t="shared" si="4"/>
      </c>
      <c r="R330">
        <f t="shared" si="5"/>
      </c>
      <c r="S330">
        <f t="shared" si="6"/>
      </c>
      <c r="T330">
        <f t="shared" si="7"/>
      </c>
      <c r="U330">
        <f t="shared" si="8"/>
      </c>
      <c r="V330" s="5">
        <f t="shared" si="9"/>
      </c>
      <c r="W330">
        <f t="shared" si="10"/>
      </c>
      <c r="X330">
        <f t="shared" si="11"/>
      </c>
      <c r="Y330">
        <f t="shared" si="12"/>
      </c>
    </row>
    <row r="331">
      <c r="M331">
        <f t="shared" si="0"/>
      </c>
      <c r="N331">
        <f t="shared" si="1"/>
      </c>
      <c r="O331">
        <f t="shared" si="2"/>
      </c>
      <c r="P331">
        <f t="shared" si="3"/>
      </c>
      <c r="Q331">
        <f t="shared" si="4"/>
      </c>
      <c r="R331">
        <f t="shared" si="5"/>
      </c>
      <c r="S331">
        <f t="shared" si="6"/>
      </c>
      <c r="T331">
        <f t="shared" si="7"/>
      </c>
      <c r="U331">
        <f t="shared" si="8"/>
      </c>
      <c r="V331" s="5">
        <f t="shared" si="9"/>
      </c>
      <c r="W331">
        <f t="shared" si="10"/>
      </c>
      <c r="X331">
        <f t="shared" si="11"/>
      </c>
      <c r="Y331">
        <f t="shared" si="12"/>
      </c>
    </row>
    <row r="332">
      <c r="M332">
        <f t="shared" si="0"/>
      </c>
      <c r="N332">
        <f t="shared" si="1"/>
      </c>
      <c r="O332">
        <f t="shared" si="2"/>
      </c>
      <c r="P332">
        <f t="shared" si="3"/>
      </c>
      <c r="Q332">
        <f t="shared" si="4"/>
      </c>
      <c r="R332">
        <f t="shared" si="5"/>
      </c>
      <c r="S332">
        <f t="shared" si="6"/>
      </c>
      <c r="T332">
        <f t="shared" si="7"/>
      </c>
      <c r="U332">
        <f t="shared" si="8"/>
      </c>
      <c r="V332" s="5">
        <f t="shared" si="9"/>
      </c>
      <c r="W332">
        <f t="shared" si="10"/>
      </c>
      <c r="X332">
        <f t="shared" si="11"/>
      </c>
      <c r="Y332">
        <f t="shared" si="12"/>
      </c>
    </row>
    <row r="333">
      <c r="M333">
        <f t="shared" si="0"/>
      </c>
      <c r="N333">
        <f t="shared" si="1"/>
      </c>
      <c r="O333">
        <f t="shared" si="2"/>
      </c>
      <c r="P333">
        <f t="shared" si="3"/>
      </c>
      <c r="Q333">
        <f t="shared" si="4"/>
      </c>
      <c r="R333">
        <f t="shared" si="5"/>
      </c>
      <c r="S333">
        <f t="shared" si="6"/>
      </c>
      <c r="T333">
        <f t="shared" si="7"/>
      </c>
      <c r="U333">
        <f t="shared" si="8"/>
      </c>
      <c r="V333" s="5">
        <f t="shared" si="9"/>
      </c>
      <c r="W333">
        <f t="shared" si="10"/>
      </c>
      <c r="X333">
        <f t="shared" si="11"/>
      </c>
      <c r="Y333">
        <f t="shared" si="12"/>
      </c>
    </row>
    <row r="334">
      <c r="M334">
        <f t="shared" si="0"/>
      </c>
      <c r="N334">
        <f t="shared" si="1"/>
      </c>
      <c r="O334">
        <f t="shared" si="2"/>
      </c>
      <c r="P334">
        <f t="shared" si="3"/>
      </c>
      <c r="Q334">
        <f t="shared" si="4"/>
      </c>
      <c r="R334">
        <f t="shared" si="5"/>
      </c>
      <c r="S334">
        <f t="shared" si="6"/>
      </c>
      <c r="T334">
        <f t="shared" si="7"/>
      </c>
      <c r="U334">
        <f t="shared" si="8"/>
      </c>
      <c r="V334" s="5">
        <f t="shared" si="9"/>
      </c>
      <c r="W334">
        <f t="shared" si="10"/>
      </c>
      <c r="X334">
        <f t="shared" si="11"/>
      </c>
      <c r="Y334">
        <f t="shared" si="12"/>
      </c>
    </row>
    <row r="335">
      <c r="M335">
        <f t="shared" si="0"/>
      </c>
      <c r="N335">
        <f t="shared" si="1"/>
      </c>
      <c r="O335">
        <f t="shared" si="2"/>
      </c>
      <c r="P335">
        <f t="shared" si="3"/>
      </c>
      <c r="Q335">
        <f t="shared" si="4"/>
      </c>
      <c r="R335">
        <f t="shared" si="5"/>
      </c>
      <c r="S335">
        <f t="shared" si="6"/>
      </c>
      <c r="T335">
        <f t="shared" si="7"/>
      </c>
      <c r="U335">
        <f t="shared" si="8"/>
      </c>
      <c r="V335" s="5">
        <f t="shared" si="9"/>
      </c>
      <c r="W335">
        <f t="shared" si="10"/>
      </c>
      <c r="X335">
        <f t="shared" si="11"/>
      </c>
      <c r="Y335">
        <f t="shared" si="12"/>
      </c>
    </row>
    <row r="336">
      <c r="M336">
        <f t="shared" si="0"/>
      </c>
      <c r="N336">
        <f t="shared" si="1"/>
      </c>
      <c r="O336">
        <f t="shared" si="2"/>
      </c>
      <c r="P336">
        <f t="shared" si="3"/>
      </c>
      <c r="Q336">
        <f t="shared" si="4"/>
      </c>
      <c r="R336">
        <f t="shared" si="5"/>
      </c>
      <c r="S336">
        <f t="shared" si="6"/>
      </c>
      <c r="T336">
        <f t="shared" si="7"/>
      </c>
      <c r="U336">
        <f t="shared" si="8"/>
      </c>
      <c r="V336" s="5">
        <f t="shared" si="9"/>
      </c>
      <c r="W336">
        <f t="shared" si="10"/>
      </c>
      <c r="X336">
        <f t="shared" si="11"/>
      </c>
      <c r="Y336">
        <f t="shared" si="12"/>
      </c>
    </row>
    <row r="337">
      <c r="M337">
        <f t="shared" si="0"/>
      </c>
      <c r="N337">
        <f t="shared" si="1"/>
      </c>
      <c r="O337">
        <f t="shared" si="2"/>
      </c>
      <c r="P337">
        <f t="shared" si="3"/>
      </c>
      <c r="Q337">
        <f t="shared" si="4"/>
      </c>
      <c r="R337">
        <f t="shared" si="5"/>
      </c>
      <c r="S337">
        <f t="shared" si="6"/>
      </c>
      <c r="T337">
        <f t="shared" si="7"/>
      </c>
      <c r="U337">
        <f t="shared" si="8"/>
      </c>
      <c r="V337" s="5">
        <f t="shared" si="9"/>
      </c>
      <c r="W337">
        <f t="shared" si="10"/>
      </c>
      <c r="X337">
        <f t="shared" si="11"/>
      </c>
      <c r="Y337">
        <f t="shared" si="12"/>
      </c>
    </row>
    <row r="338">
      <c r="M338">
        <f t="shared" si="0"/>
      </c>
      <c r="N338">
        <f t="shared" si="1"/>
      </c>
      <c r="O338">
        <f t="shared" si="2"/>
      </c>
      <c r="P338">
        <f t="shared" si="3"/>
      </c>
      <c r="Q338">
        <f t="shared" si="4"/>
      </c>
      <c r="R338">
        <f t="shared" si="5"/>
      </c>
      <c r="S338">
        <f t="shared" si="6"/>
      </c>
      <c r="T338">
        <f t="shared" si="7"/>
      </c>
      <c r="U338">
        <f t="shared" si="8"/>
      </c>
      <c r="V338" s="5">
        <f t="shared" si="9"/>
      </c>
      <c r="W338">
        <f t="shared" si="10"/>
      </c>
      <c r="X338">
        <f t="shared" si="11"/>
      </c>
      <c r="Y338">
        <f t="shared" si="12"/>
      </c>
    </row>
    <row r="339">
      <c r="M339">
        <f t="shared" si="0"/>
      </c>
      <c r="N339">
        <f t="shared" si="1"/>
      </c>
      <c r="O339">
        <f t="shared" si="2"/>
      </c>
      <c r="P339">
        <f t="shared" si="3"/>
      </c>
      <c r="Q339">
        <f t="shared" si="4"/>
      </c>
      <c r="R339">
        <f t="shared" si="5"/>
      </c>
      <c r="S339">
        <f t="shared" si="6"/>
      </c>
      <c r="T339">
        <f t="shared" si="7"/>
      </c>
      <c r="U339">
        <f t="shared" si="8"/>
      </c>
      <c r="V339" s="5">
        <f t="shared" si="9"/>
      </c>
      <c r="W339">
        <f t="shared" si="10"/>
      </c>
      <c r="X339">
        <f t="shared" si="11"/>
      </c>
      <c r="Y339">
        <f t="shared" si="12"/>
      </c>
    </row>
    <row r="340">
      <c r="M340">
        <f t="shared" si="0"/>
      </c>
      <c r="N340">
        <f t="shared" si="1"/>
      </c>
      <c r="O340">
        <f t="shared" si="2"/>
      </c>
      <c r="P340">
        <f t="shared" si="3"/>
      </c>
      <c r="Q340">
        <f t="shared" si="4"/>
      </c>
      <c r="R340">
        <f t="shared" si="5"/>
      </c>
      <c r="S340">
        <f t="shared" si="6"/>
      </c>
      <c r="T340">
        <f t="shared" si="7"/>
      </c>
      <c r="U340">
        <f t="shared" si="8"/>
      </c>
      <c r="V340" s="5">
        <f t="shared" si="9"/>
      </c>
      <c r="W340">
        <f t="shared" si="10"/>
      </c>
      <c r="X340">
        <f t="shared" si="11"/>
      </c>
      <c r="Y340">
        <f t="shared" si="12"/>
      </c>
    </row>
    <row r="341">
      <c r="M341">
        <f t="shared" si="0"/>
      </c>
      <c r="N341">
        <f t="shared" si="1"/>
      </c>
      <c r="O341">
        <f t="shared" si="2"/>
      </c>
      <c r="P341">
        <f t="shared" si="3"/>
      </c>
      <c r="Q341">
        <f t="shared" si="4"/>
      </c>
      <c r="R341">
        <f t="shared" si="5"/>
      </c>
      <c r="S341">
        <f t="shared" si="6"/>
      </c>
      <c r="T341">
        <f t="shared" si="7"/>
      </c>
      <c r="U341">
        <f t="shared" si="8"/>
      </c>
      <c r="V341" s="5">
        <f t="shared" si="9"/>
      </c>
      <c r="W341">
        <f t="shared" si="10"/>
      </c>
      <c r="X341">
        <f t="shared" si="11"/>
      </c>
      <c r="Y341">
        <f t="shared" si="12"/>
      </c>
    </row>
    <row r="342">
      <c r="M342">
        <f t="shared" si="0"/>
      </c>
      <c r="N342">
        <f t="shared" si="1"/>
      </c>
      <c r="O342">
        <f t="shared" si="2"/>
      </c>
      <c r="P342">
        <f t="shared" si="3"/>
      </c>
      <c r="Q342">
        <f t="shared" si="4"/>
      </c>
      <c r="R342">
        <f t="shared" si="5"/>
      </c>
      <c r="S342">
        <f t="shared" si="6"/>
      </c>
      <c r="T342">
        <f t="shared" si="7"/>
      </c>
      <c r="U342">
        <f t="shared" si="8"/>
      </c>
      <c r="V342" s="5">
        <f t="shared" si="9"/>
      </c>
      <c r="W342">
        <f t="shared" si="10"/>
      </c>
      <c r="X342">
        <f t="shared" si="11"/>
      </c>
      <c r="Y342">
        <f t="shared" si="12"/>
      </c>
    </row>
    <row r="343">
      <c r="M343">
        <f t="shared" si="0"/>
      </c>
      <c r="N343">
        <f t="shared" si="1"/>
      </c>
      <c r="O343">
        <f t="shared" si="2"/>
      </c>
      <c r="P343">
        <f t="shared" si="3"/>
      </c>
      <c r="Q343">
        <f t="shared" si="4"/>
      </c>
      <c r="R343">
        <f t="shared" si="5"/>
      </c>
      <c r="S343">
        <f t="shared" si="6"/>
      </c>
      <c r="T343">
        <f t="shared" si="7"/>
      </c>
      <c r="U343">
        <f t="shared" si="8"/>
      </c>
      <c r="V343" s="5">
        <f t="shared" si="9"/>
      </c>
      <c r="W343">
        <f t="shared" si="10"/>
      </c>
      <c r="X343">
        <f t="shared" si="11"/>
      </c>
      <c r="Y343">
        <f t="shared" si="12"/>
      </c>
    </row>
    <row r="344">
      <c r="M344">
        <f t="shared" si="0"/>
      </c>
      <c r="N344">
        <f t="shared" si="1"/>
      </c>
      <c r="O344">
        <f t="shared" si="2"/>
      </c>
      <c r="P344">
        <f t="shared" si="3"/>
      </c>
      <c r="Q344">
        <f t="shared" si="4"/>
      </c>
      <c r="R344">
        <f t="shared" si="5"/>
      </c>
      <c r="S344">
        <f t="shared" si="6"/>
      </c>
      <c r="T344">
        <f t="shared" si="7"/>
      </c>
      <c r="U344">
        <f t="shared" si="8"/>
      </c>
      <c r="V344" s="5">
        <f t="shared" si="9"/>
      </c>
      <c r="W344">
        <f t="shared" si="10"/>
      </c>
      <c r="X344">
        <f t="shared" si="11"/>
      </c>
      <c r="Y344">
        <f t="shared" si="12"/>
      </c>
    </row>
    <row r="345">
      <c r="M345">
        <f t="shared" si="0"/>
      </c>
      <c r="N345">
        <f t="shared" si="1"/>
      </c>
      <c r="O345">
        <f t="shared" si="2"/>
      </c>
      <c r="P345">
        <f t="shared" si="3"/>
      </c>
      <c r="Q345">
        <f t="shared" si="4"/>
      </c>
      <c r="R345">
        <f t="shared" si="5"/>
      </c>
      <c r="S345">
        <f t="shared" si="6"/>
      </c>
      <c r="T345">
        <f t="shared" si="7"/>
      </c>
      <c r="U345">
        <f t="shared" si="8"/>
      </c>
      <c r="V345" s="5">
        <f t="shared" si="9"/>
      </c>
      <c r="W345">
        <f t="shared" si="10"/>
      </c>
      <c r="X345">
        <f t="shared" si="11"/>
      </c>
      <c r="Y345">
        <f t="shared" si="12"/>
      </c>
    </row>
    <row r="346">
      <c r="M346">
        <f t="shared" si="0"/>
      </c>
      <c r="N346">
        <f t="shared" si="1"/>
      </c>
      <c r="O346">
        <f t="shared" si="2"/>
      </c>
      <c r="P346">
        <f t="shared" si="3"/>
      </c>
      <c r="Q346">
        <f t="shared" si="4"/>
      </c>
      <c r="R346">
        <f t="shared" si="5"/>
      </c>
      <c r="S346">
        <f t="shared" si="6"/>
      </c>
      <c r="T346">
        <f t="shared" si="7"/>
      </c>
      <c r="U346">
        <f t="shared" si="8"/>
      </c>
      <c r="V346" s="5">
        <f t="shared" si="9"/>
      </c>
      <c r="W346">
        <f t="shared" si="10"/>
      </c>
      <c r="X346">
        <f t="shared" si="11"/>
      </c>
      <c r="Y346">
        <f t="shared" si="12"/>
      </c>
    </row>
    <row r="347">
      <c r="M347">
        <f t="shared" si="0"/>
      </c>
      <c r="N347">
        <f t="shared" si="1"/>
      </c>
      <c r="O347">
        <f t="shared" si="2"/>
      </c>
      <c r="P347">
        <f t="shared" si="3"/>
      </c>
      <c r="Q347">
        <f t="shared" si="4"/>
      </c>
      <c r="R347">
        <f t="shared" si="5"/>
      </c>
      <c r="S347">
        <f t="shared" si="6"/>
      </c>
      <c r="T347">
        <f t="shared" si="7"/>
      </c>
      <c r="U347">
        <f t="shared" si="8"/>
      </c>
      <c r="V347" s="5">
        <f t="shared" si="9"/>
      </c>
      <c r="W347">
        <f t="shared" si="10"/>
      </c>
      <c r="X347">
        <f t="shared" si="11"/>
      </c>
      <c r="Y347">
        <f t="shared" si="12"/>
      </c>
    </row>
    <row r="348">
      <c r="M348">
        <f t="shared" si="0"/>
      </c>
      <c r="N348">
        <f t="shared" si="1"/>
      </c>
      <c r="O348">
        <f t="shared" si="2"/>
      </c>
      <c r="P348">
        <f t="shared" si="3"/>
      </c>
      <c r="Q348">
        <f t="shared" si="4"/>
      </c>
      <c r="R348">
        <f t="shared" si="5"/>
      </c>
      <c r="S348">
        <f t="shared" si="6"/>
      </c>
      <c r="T348">
        <f t="shared" si="7"/>
      </c>
      <c r="U348">
        <f t="shared" si="8"/>
      </c>
      <c r="V348" s="5">
        <f t="shared" si="9"/>
      </c>
      <c r="W348">
        <f t="shared" si="10"/>
      </c>
      <c r="X348">
        <f t="shared" si="11"/>
      </c>
      <c r="Y348">
        <f t="shared" si="12"/>
      </c>
    </row>
    <row r="349">
      <c r="M349">
        <f t="shared" si="0"/>
      </c>
      <c r="N349">
        <f t="shared" si="1"/>
      </c>
      <c r="O349">
        <f t="shared" si="2"/>
      </c>
      <c r="P349">
        <f t="shared" si="3"/>
      </c>
      <c r="Q349">
        <f t="shared" si="4"/>
      </c>
      <c r="R349">
        <f t="shared" si="5"/>
      </c>
      <c r="S349">
        <f t="shared" si="6"/>
      </c>
      <c r="T349">
        <f t="shared" si="7"/>
      </c>
      <c r="U349">
        <f t="shared" si="8"/>
      </c>
      <c r="V349" s="5">
        <f t="shared" si="9"/>
      </c>
      <c r="W349">
        <f t="shared" si="10"/>
      </c>
      <c r="X349">
        <f t="shared" si="11"/>
      </c>
      <c r="Y349">
        <f t="shared" si="12"/>
      </c>
    </row>
    <row r="350">
      <c r="M350">
        <f t="shared" si="0"/>
      </c>
      <c r="N350">
        <f t="shared" si="1"/>
      </c>
      <c r="O350">
        <f t="shared" si="2"/>
      </c>
      <c r="P350">
        <f t="shared" si="3"/>
      </c>
      <c r="Q350">
        <f t="shared" si="4"/>
      </c>
      <c r="R350">
        <f t="shared" si="5"/>
      </c>
      <c r="S350">
        <f t="shared" si="6"/>
      </c>
      <c r="T350">
        <f t="shared" si="7"/>
      </c>
      <c r="U350">
        <f t="shared" si="8"/>
      </c>
      <c r="V350" s="5">
        <f t="shared" si="9"/>
      </c>
      <c r="W350">
        <f t="shared" si="10"/>
      </c>
      <c r="X350">
        <f t="shared" si="11"/>
      </c>
      <c r="Y350">
        <f t="shared" si="12"/>
      </c>
    </row>
    <row r="351">
      <c r="M351">
        <f t="shared" si="0"/>
      </c>
      <c r="N351">
        <f t="shared" si="1"/>
      </c>
      <c r="O351">
        <f t="shared" si="2"/>
      </c>
      <c r="P351">
        <f t="shared" si="3"/>
      </c>
      <c r="Q351">
        <f t="shared" si="4"/>
      </c>
      <c r="R351">
        <f t="shared" si="5"/>
      </c>
      <c r="S351">
        <f t="shared" si="6"/>
      </c>
      <c r="T351">
        <f t="shared" si="7"/>
      </c>
      <c r="U351">
        <f t="shared" si="8"/>
      </c>
      <c r="V351" s="5">
        <f t="shared" si="9"/>
      </c>
      <c r="W351">
        <f t="shared" si="10"/>
      </c>
      <c r="X351">
        <f t="shared" si="11"/>
      </c>
      <c r="Y351">
        <f t="shared" si="12"/>
      </c>
    </row>
    <row r="352">
      <c r="M352">
        <f t="shared" si="0"/>
      </c>
      <c r="N352">
        <f t="shared" si="1"/>
      </c>
      <c r="O352">
        <f t="shared" si="2"/>
      </c>
      <c r="P352">
        <f t="shared" si="3"/>
      </c>
      <c r="Q352">
        <f t="shared" si="4"/>
      </c>
      <c r="R352">
        <f t="shared" si="5"/>
      </c>
      <c r="S352">
        <f t="shared" si="6"/>
      </c>
      <c r="T352">
        <f t="shared" si="7"/>
      </c>
      <c r="U352">
        <f t="shared" si="8"/>
      </c>
      <c r="V352" s="5">
        <f t="shared" si="9"/>
      </c>
      <c r="W352">
        <f t="shared" si="10"/>
      </c>
      <c r="X352">
        <f t="shared" si="11"/>
      </c>
      <c r="Y352">
        <f t="shared" si="12"/>
      </c>
    </row>
    <row r="353">
      <c r="M353">
        <f t="shared" si="0"/>
      </c>
      <c r="N353">
        <f t="shared" si="1"/>
      </c>
      <c r="O353">
        <f t="shared" si="2"/>
      </c>
      <c r="P353">
        <f t="shared" si="3"/>
      </c>
      <c r="Q353">
        <f t="shared" si="4"/>
      </c>
      <c r="R353">
        <f t="shared" si="5"/>
      </c>
      <c r="S353">
        <f t="shared" si="6"/>
      </c>
      <c r="T353">
        <f t="shared" si="7"/>
      </c>
      <c r="U353">
        <f t="shared" si="8"/>
      </c>
      <c r="V353" s="5">
        <f t="shared" si="9"/>
      </c>
      <c r="W353">
        <f t="shared" si="10"/>
      </c>
      <c r="X353">
        <f t="shared" si="11"/>
      </c>
      <c r="Y353">
        <f t="shared" si="12"/>
      </c>
    </row>
    <row r="354">
      <c r="M354">
        <f t="shared" si="0"/>
      </c>
      <c r="N354">
        <f t="shared" si="1"/>
      </c>
      <c r="O354">
        <f t="shared" si="2"/>
      </c>
      <c r="P354">
        <f t="shared" si="3"/>
      </c>
      <c r="Q354">
        <f t="shared" si="4"/>
      </c>
      <c r="R354">
        <f t="shared" si="5"/>
      </c>
      <c r="S354">
        <f t="shared" si="6"/>
      </c>
      <c r="T354">
        <f t="shared" si="7"/>
      </c>
      <c r="U354">
        <f t="shared" si="8"/>
      </c>
      <c r="V354" s="5">
        <f t="shared" si="9"/>
      </c>
      <c r="W354">
        <f t="shared" si="10"/>
      </c>
      <c r="X354">
        <f t="shared" si="11"/>
      </c>
      <c r="Y354">
        <f t="shared" si="12"/>
      </c>
    </row>
    <row r="355">
      <c r="M355">
        <f t="shared" si="0"/>
      </c>
      <c r="N355">
        <f t="shared" si="1"/>
      </c>
      <c r="O355">
        <f t="shared" si="2"/>
      </c>
      <c r="P355">
        <f t="shared" si="3"/>
      </c>
      <c r="Q355">
        <f t="shared" si="4"/>
      </c>
      <c r="R355">
        <f t="shared" si="5"/>
      </c>
      <c r="S355">
        <f t="shared" si="6"/>
      </c>
      <c r="T355">
        <f t="shared" si="7"/>
      </c>
      <c r="U355">
        <f t="shared" si="8"/>
      </c>
      <c r="V355" s="5">
        <f t="shared" si="9"/>
      </c>
      <c r="W355">
        <f t="shared" si="10"/>
      </c>
      <c r="X355">
        <f t="shared" si="11"/>
      </c>
      <c r="Y355">
        <f t="shared" si="12"/>
      </c>
    </row>
    <row r="356">
      <c r="M356">
        <f t="shared" si="0"/>
      </c>
      <c r="N356">
        <f t="shared" si="1"/>
      </c>
      <c r="O356">
        <f t="shared" si="2"/>
      </c>
      <c r="P356">
        <f t="shared" si="3"/>
      </c>
      <c r="Q356">
        <f t="shared" si="4"/>
      </c>
      <c r="R356">
        <f t="shared" si="5"/>
      </c>
      <c r="S356">
        <f t="shared" si="6"/>
      </c>
      <c r="T356">
        <f t="shared" si="7"/>
      </c>
      <c r="U356">
        <f t="shared" si="8"/>
      </c>
      <c r="V356" s="5">
        <f t="shared" si="9"/>
      </c>
      <c r="W356">
        <f t="shared" si="10"/>
      </c>
      <c r="X356">
        <f t="shared" si="11"/>
      </c>
      <c r="Y356">
        <f t="shared" si="12"/>
      </c>
    </row>
    <row r="357">
      <c r="M357">
        <f t="shared" si="0"/>
      </c>
      <c r="N357">
        <f t="shared" si="1"/>
      </c>
      <c r="O357">
        <f t="shared" si="2"/>
      </c>
      <c r="P357">
        <f t="shared" si="3"/>
      </c>
      <c r="Q357">
        <f t="shared" si="4"/>
      </c>
      <c r="R357">
        <f t="shared" si="5"/>
      </c>
      <c r="S357">
        <f t="shared" si="6"/>
      </c>
      <c r="T357">
        <f t="shared" si="7"/>
      </c>
      <c r="U357">
        <f t="shared" si="8"/>
      </c>
      <c r="V357" s="5">
        <f t="shared" si="9"/>
      </c>
      <c r="W357">
        <f t="shared" si="10"/>
      </c>
      <c r="X357">
        <f t="shared" si="11"/>
      </c>
      <c r="Y357">
        <f t="shared" si="12"/>
      </c>
    </row>
    <row r="358">
      <c r="M358">
        <f t="shared" si="0"/>
      </c>
      <c r="N358">
        <f t="shared" si="1"/>
      </c>
      <c r="O358">
        <f t="shared" si="2"/>
      </c>
      <c r="P358">
        <f t="shared" si="3"/>
      </c>
      <c r="Q358">
        <f t="shared" si="4"/>
      </c>
      <c r="R358">
        <f t="shared" si="5"/>
      </c>
      <c r="S358">
        <f t="shared" si="6"/>
      </c>
      <c r="T358">
        <f t="shared" si="7"/>
      </c>
      <c r="U358">
        <f t="shared" si="8"/>
      </c>
      <c r="V358" s="5">
        <f t="shared" si="9"/>
      </c>
      <c r="W358">
        <f t="shared" si="10"/>
      </c>
      <c r="X358">
        <f t="shared" si="11"/>
      </c>
      <c r="Y358">
        <f t="shared" si="12"/>
      </c>
    </row>
    <row r="359">
      <c r="M359">
        <f t="shared" si="0"/>
      </c>
      <c r="N359">
        <f t="shared" si="1"/>
      </c>
      <c r="O359">
        <f t="shared" si="2"/>
      </c>
      <c r="P359">
        <f t="shared" si="3"/>
      </c>
      <c r="Q359">
        <f t="shared" si="4"/>
      </c>
      <c r="R359">
        <f t="shared" si="5"/>
      </c>
      <c r="S359">
        <f t="shared" si="6"/>
      </c>
      <c r="T359">
        <f t="shared" si="7"/>
      </c>
      <c r="U359">
        <f t="shared" si="8"/>
      </c>
      <c r="V359" s="5">
        <f t="shared" si="9"/>
      </c>
      <c r="W359">
        <f t="shared" si="10"/>
      </c>
      <c r="X359">
        <f t="shared" si="11"/>
      </c>
      <c r="Y359">
        <f t="shared" si="12"/>
      </c>
    </row>
    <row r="360">
      <c r="M360">
        <f t="shared" si="0"/>
      </c>
      <c r="N360">
        <f t="shared" si="1"/>
      </c>
      <c r="O360">
        <f t="shared" si="2"/>
      </c>
      <c r="P360">
        <f t="shared" si="3"/>
      </c>
      <c r="Q360">
        <f t="shared" si="4"/>
      </c>
      <c r="R360">
        <f t="shared" si="5"/>
      </c>
      <c r="S360">
        <f t="shared" si="6"/>
      </c>
      <c r="T360">
        <f t="shared" si="7"/>
      </c>
      <c r="U360">
        <f t="shared" si="8"/>
      </c>
      <c r="V360" s="5">
        <f t="shared" si="9"/>
      </c>
      <c r="W360">
        <f t="shared" si="10"/>
      </c>
      <c r="X360">
        <f t="shared" si="11"/>
      </c>
      <c r="Y360">
        <f t="shared" si="12"/>
      </c>
    </row>
    <row r="361">
      <c r="M361">
        <f t="shared" si="0"/>
      </c>
      <c r="N361">
        <f t="shared" si="1"/>
      </c>
      <c r="O361">
        <f t="shared" si="2"/>
      </c>
      <c r="P361">
        <f t="shared" si="3"/>
      </c>
      <c r="Q361">
        <f t="shared" si="4"/>
      </c>
      <c r="R361">
        <f t="shared" si="5"/>
      </c>
      <c r="S361">
        <f t="shared" si="6"/>
      </c>
      <c r="T361">
        <f t="shared" si="7"/>
      </c>
      <c r="U361">
        <f t="shared" si="8"/>
      </c>
      <c r="V361" s="5">
        <f t="shared" si="9"/>
      </c>
      <c r="W361">
        <f t="shared" si="10"/>
      </c>
      <c r="X361">
        <f t="shared" si="11"/>
      </c>
      <c r="Y361">
        <f t="shared" si="12"/>
      </c>
    </row>
    <row r="362">
      <c r="M362">
        <f t="shared" si="0"/>
      </c>
      <c r="N362">
        <f t="shared" si="1"/>
      </c>
      <c r="O362">
        <f t="shared" si="2"/>
      </c>
      <c r="P362">
        <f t="shared" si="3"/>
      </c>
      <c r="Q362">
        <f t="shared" si="4"/>
      </c>
      <c r="R362">
        <f t="shared" si="5"/>
      </c>
      <c r="S362">
        <f t="shared" si="6"/>
      </c>
      <c r="T362">
        <f t="shared" si="7"/>
      </c>
      <c r="U362">
        <f t="shared" si="8"/>
      </c>
      <c r="V362" s="5">
        <f t="shared" si="9"/>
      </c>
      <c r="W362">
        <f t="shared" si="10"/>
      </c>
      <c r="X362">
        <f t="shared" si="11"/>
      </c>
      <c r="Y362">
        <f t="shared" si="12"/>
      </c>
    </row>
    <row r="363">
      <c r="M363">
        <f t="shared" si="0"/>
      </c>
      <c r="N363">
        <f t="shared" si="1"/>
      </c>
      <c r="O363">
        <f t="shared" si="2"/>
      </c>
      <c r="P363">
        <f t="shared" si="3"/>
      </c>
      <c r="Q363">
        <f t="shared" si="4"/>
      </c>
      <c r="R363">
        <f t="shared" si="5"/>
      </c>
      <c r="S363">
        <f t="shared" si="6"/>
      </c>
      <c r="T363">
        <f t="shared" si="7"/>
      </c>
      <c r="U363">
        <f t="shared" si="8"/>
      </c>
      <c r="V363" s="5">
        <f t="shared" si="9"/>
      </c>
      <c r="W363">
        <f t="shared" si="10"/>
      </c>
      <c r="X363">
        <f t="shared" si="11"/>
      </c>
      <c r="Y363">
        <f t="shared" si="12"/>
      </c>
    </row>
    <row r="364">
      <c r="M364">
        <f t="shared" si="0"/>
      </c>
      <c r="N364">
        <f t="shared" si="1"/>
      </c>
      <c r="O364">
        <f t="shared" si="2"/>
      </c>
      <c r="P364">
        <f t="shared" si="3"/>
      </c>
      <c r="Q364">
        <f t="shared" si="4"/>
      </c>
      <c r="R364">
        <f t="shared" si="5"/>
      </c>
      <c r="S364">
        <f t="shared" si="6"/>
      </c>
      <c r="T364">
        <f t="shared" si="7"/>
      </c>
      <c r="U364">
        <f t="shared" si="8"/>
      </c>
      <c r="V364" s="5">
        <f t="shared" si="9"/>
      </c>
      <c r="W364">
        <f t="shared" si="10"/>
      </c>
      <c r="X364">
        <f t="shared" si="11"/>
      </c>
      <c r="Y364">
        <f t="shared" si="12"/>
      </c>
    </row>
    <row r="365">
      <c r="M365">
        <f t="shared" si="0"/>
      </c>
      <c r="N365">
        <f t="shared" si="1"/>
      </c>
      <c r="O365">
        <f t="shared" si="2"/>
      </c>
      <c r="P365">
        <f t="shared" si="3"/>
      </c>
      <c r="Q365">
        <f t="shared" si="4"/>
      </c>
      <c r="R365">
        <f t="shared" si="5"/>
      </c>
      <c r="S365">
        <f t="shared" si="6"/>
      </c>
      <c r="T365">
        <f t="shared" si="7"/>
      </c>
      <c r="U365">
        <f t="shared" si="8"/>
      </c>
      <c r="V365" s="5">
        <f t="shared" si="9"/>
      </c>
      <c r="W365">
        <f t="shared" si="10"/>
      </c>
      <c r="X365">
        <f t="shared" si="11"/>
      </c>
      <c r="Y365">
        <f t="shared" si="12"/>
      </c>
    </row>
    <row r="366">
      <c r="M366">
        <f t="shared" si="0"/>
      </c>
      <c r="N366">
        <f t="shared" si="1"/>
      </c>
      <c r="O366">
        <f t="shared" si="2"/>
      </c>
      <c r="P366">
        <f t="shared" si="3"/>
      </c>
      <c r="Q366">
        <f t="shared" si="4"/>
      </c>
      <c r="R366">
        <f t="shared" si="5"/>
      </c>
      <c r="S366">
        <f t="shared" si="6"/>
      </c>
      <c r="T366">
        <f t="shared" si="7"/>
      </c>
      <c r="U366">
        <f t="shared" si="8"/>
      </c>
      <c r="V366" s="5">
        <f t="shared" si="9"/>
      </c>
      <c r="W366">
        <f t="shared" si="10"/>
      </c>
      <c r="X366">
        <f t="shared" si="11"/>
      </c>
      <c r="Y366">
        <f t="shared" si="12"/>
      </c>
    </row>
    <row r="367">
      <c r="M367">
        <f t="shared" si="0"/>
      </c>
      <c r="N367">
        <f t="shared" si="1"/>
      </c>
      <c r="O367">
        <f t="shared" si="2"/>
      </c>
      <c r="P367">
        <f t="shared" si="3"/>
      </c>
      <c r="Q367">
        <f t="shared" si="4"/>
      </c>
      <c r="R367">
        <f t="shared" si="5"/>
      </c>
      <c r="S367">
        <f t="shared" si="6"/>
      </c>
      <c r="T367">
        <f t="shared" si="7"/>
      </c>
      <c r="U367">
        <f t="shared" si="8"/>
      </c>
      <c r="V367" s="5">
        <f t="shared" si="9"/>
      </c>
      <c r="W367">
        <f t="shared" si="10"/>
      </c>
      <c r="X367">
        <f t="shared" si="11"/>
      </c>
      <c r="Y367">
        <f t="shared" si="12"/>
      </c>
    </row>
    <row r="368">
      <c r="M368">
        <f t="shared" si="0"/>
      </c>
      <c r="N368">
        <f t="shared" si="1"/>
      </c>
      <c r="O368">
        <f t="shared" si="2"/>
      </c>
      <c r="P368">
        <f t="shared" si="3"/>
      </c>
      <c r="Q368">
        <f t="shared" si="4"/>
      </c>
      <c r="R368">
        <f t="shared" si="5"/>
      </c>
      <c r="S368">
        <f t="shared" si="6"/>
      </c>
      <c r="T368">
        <f t="shared" si="7"/>
      </c>
      <c r="U368">
        <f t="shared" si="8"/>
      </c>
      <c r="V368" s="5">
        <f t="shared" si="9"/>
      </c>
      <c r="W368">
        <f t="shared" si="10"/>
      </c>
      <c r="X368">
        <f t="shared" si="11"/>
      </c>
      <c r="Y368">
        <f t="shared" si="12"/>
      </c>
    </row>
    <row r="369">
      <c r="M369">
        <f t="shared" si="0"/>
      </c>
      <c r="N369">
        <f t="shared" si="1"/>
      </c>
      <c r="O369">
        <f t="shared" si="2"/>
      </c>
      <c r="P369">
        <f t="shared" si="3"/>
      </c>
      <c r="Q369">
        <f t="shared" si="4"/>
      </c>
      <c r="R369">
        <f t="shared" si="5"/>
      </c>
      <c r="S369">
        <f t="shared" si="6"/>
      </c>
      <c r="T369">
        <f t="shared" si="7"/>
      </c>
      <c r="U369">
        <f t="shared" si="8"/>
      </c>
      <c r="V369" s="5">
        <f t="shared" si="9"/>
      </c>
      <c r="W369">
        <f t="shared" si="10"/>
      </c>
      <c r="X369">
        <f t="shared" si="11"/>
      </c>
      <c r="Y369">
        <f t="shared" si="12"/>
      </c>
    </row>
    <row r="370">
      <c r="M370">
        <f t="shared" si="0"/>
      </c>
      <c r="N370">
        <f t="shared" si="1"/>
      </c>
      <c r="O370">
        <f t="shared" si="2"/>
      </c>
      <c r="P370">
        <f t="shared" si="3"/>
      </c>
      <c r="Q370">
        <f t="shared" si="4"/>
      </c>
      <c r="R370">
        <f t="shared" si="5"/>
      </c>
      <c r="S370">
        <f t="shared" si="6"/>
      </c>
      <c r="T370">
        <f t="shared" si="7"/>
      </c>
      <c r="U370">
        <f t="shared" si="8"/>
      </c>
      <c r="V370" s="5">
        <f t="shared" si="9"/>
      </c>
      <c r="W370">
        <f t="shared" si="10"/>
      </c>
      <c r="X370">
        <f t="shared" si="11"/>
      </c>
      <c r="Y370">
        <f t="shared" si="12"/>
      </c>
    </row>
    <row r="371">
      <c r="M371">
        <f t="shared" si="0"/>
      </c>
      <c r="N371">
        <f t="shared" si="1"/>
      </c>
      <c r="O371">
        <f t="shared" si="2"/>
      </c>
      <c r="P371">
        <f t="shared" si="3"/>
      </c>
      <c r="Q371">
        <f t="shared" si="4"/>
      </c>
      <c r="R371">
        <f t="shared" si="5"/>
      </c>
      <c r="S371">
        <f t="shared" si="6"/>
      </c>
      <c r="T371">
        <f t="shared" si="7"/>
      </c>
      <c r="U371">
        <f t="shared" si="8"/>
      </c>
      <c r="V371" s="5">
        <f t="shared" si="9"/>
      </c>
      <c r="W371">
        <f t="shared" si="10"/>
      </c>
      <c r="X371">
        <f t="shared" si="11"/>
      </c>
      <c r="Y371">
        <f t="shared" si="12"/>
      </c>
    </row>
    <row r="372">
      <c r="M372">
        <f t="shared" si="0"/>
      </c>
      <c r="N372">
        <f t="shared" si="1"/>
      </c>
      <c r="O372">
        <f t="shared" si="2"/>
      </c>
      <c r="P372">
        <f t="shared" si="3"/>
      </c>
      <c r="Q372">
        <f t="shared" si="4"/>
      </c>
      <c r="R372">
        <f t="shared" si="5"/>
      </c>
      <c r="S372">
        <f t="shared" si="6"/>
      </c>
      <c r="T372">
        <f t="shared" si="7"/>
      </c>
      <c r="U372">
        <f t="shared" si="8"/>
      </c>
      <c r="V372" s="5">
        <f t="shared" si="9"/>
      </c>
      <c r="W372">
        <f t="shared" si="10"/>
      </c>
      <c r="X372">
        <f t="shared" si="11"/>
      </c>
      <c r="Y372">
        <f t="shared" si="12"/>
      </c>
    </row>
    <row r="373">
      <c r="M373">
        <f t="shared" si="0"/>
      </c>
      <c r="N373">
        <f t="shared" si="1"/>
      </c>
      <c r="O373">
        <f t="shared" si="2"/>
      </c>
      <c r="P373">
        <f t="shared" si="3"/>
      </c>
      <c r="Q373">
        <f t="shared" si="4"/>
      </c>
      <c r="R373">
        <f t="shared" si="5"/>
      </c>
      <c r="S373">
        <f t="shared" si="6"/>
      </c>
      <c r="T373">
        <f t="shared" si="7"/>
      </c>
      <c r="U373">
        <f t="shared" si="8"/>
      </c>
      <c r="V373" s="5">
        <f t="shared" si="9"/>
      </c>
      <c r="W373">
        <f t="shared" si="10"/>
      </c>
      <c r="X373">
        <f t="shared" si="11"/>
      </c>
      <c r="Y373">
        <f t="shared" si="12"/>
      </c>
    </row>
    <row r="374">
      <c r="M374">
        <f t="shared" si="0"/>
      </c>
      <c r="N374">
        <f t="shared" si="1"/>
      </c>
      <c r="O374">
        <f t="shared" si="2"/>
      </c>
      <c r="P374">
        <f t="shared" si="3"/>
      </c>
      <c r="Q374">
        <f t="shared" si="4"/>
      </c>
      <c r="R374">
        <f t="shared" si="5"/>
      </c>
      <c r="S374">
        <f t="shared" si="6"/>
      </c>
      <c r="T374">
        <f t="shared" si="7"/>
      </c>
      <c r="U374">
        <f t="shared" si="8"/>
      </c>
      <c r="V374" s="5">
        <f t="shared" si="9"/>
      </c>
      <c r="W374">
        <f t="shared" si="10"/>
      </c>
      <c r="X374">
        <f t="shared" si="11"/>
      </c>
      <c r="Y374">
        <f t="shared" si="12"/>
      </c>
    </row>
    <row r="375">
      <c r="M375">
        <f t="shared" si="0"/>
      </c>
      <c r="N375">
        <f t="shared" si="1"/>
      </c>
      <c r="O375">
        <f t="shared" si="2"/>
      </c>
      <c r="P375">
        <f t="shared" si="3"/>
      </c>
      <c r="Q375">
        <f t="shared" si="4"/>
      </c>
      <c r="R375">
        <f t="shared" si="5"/>
      </c>
      <c r="S375">
        <f t="shared" si="6"/>
      </c>
      <c r="T375">
        <f t="shared" si="7"/>
      </c>
      <c r="U375">
        <f t="shared" si="8"/>
      </c>
      <c r="V375" s="5">
        <f t="shared" si="9"/>
      </c>
      <c r="W375">
        <f t="shared" si="10"/>
      </c>
      <c r="X375">
        <f t="shared" si="11"/>
      </c>
      <c r="Y375">
        <f t="shared" si="12"/>
      </c>
    </row>
    <row r="376">
      <c r="M376">
        <f t="shared" si="0"/>
      </c>
      <c r="N376">
        <f t="shared" si="1"/>
      </c>
      <c r="O376">
        <f t="shared" si="2"/>
      </c>
      <c r="P376">
        <f t="shared" si="3"/>
      </c>
      <c r="Q376">
        <f t="shared" si="4"/>
      </c>
      <c r="R376">
        <f t="shared" si="5"/>
      </c>
      <c r="S376">
        <f t="shared" si="6"/>
      </c>
      <c r="T376">
        <f t="shared" si="7"/>
      </c>
      <c r="U376">
        <f t="shared" si="8"/>
      </c>
      <c r="V376" s="5">
        <f t="shared" si="9"/>
      </c>
      <c r="W376">
        <f t="shared" si="10"/>
      </c>
      <c r="X376">
        <f t="shared" si="11"/>
      </c>
      <c r="Y376">
        <f t="shared" si="12"/>
      </c>
    </row>
    <row r="377">
      <c r="M377">
        <f t="shared" si="0"/>
      </c>
      <c r="N377">
        <f t="shared" si="1"/>
      </c>
      <c r="O377">
        <f t="shared" si="2"/>
      </c>
      <c r="P377">
        <f t="shared" si="3"/>
      </c>
      <c r="Q377">
        <f t="shared" si="4"/>
      </c>
      <c r="R377">
        <f t="shared" si="5"/>
      </c>
      <c r="S377">
        <f t="shared" si="6"/>
      </c>
      <c r="T377">
        <f t="shared" si="7"/>
      </c>
      <c r="U377">
        <f t="shared" si="8"/>
      </c>
      <c r="V377" s="5">
        <f t="shared" si="9"/>
      </c>
      <c r="W377">
        <f t="shared" si="10"/>
      </c>
      <c r="X377">
        <f t="shared" si="11"/>
      </c>
      <c r="Y377">
        <f t="shared" si="12"/>
      </c>
    </row>
    <row r="378">
      <c r="M378">
        <f t="shared" si="0"/>
      </c>
      <c r="N378">
        <f t="shared" si="1"/>
      </c>
      <c r="O378">
        <f t="shared" si="2"/>
      </c>
      <c r="P378">
        <f t="shared" si="3"/>
      </c>
      <c r="Q378">
        <f t="shared" si="4"/>
      </c>
      <c r="R378">
        <f t="shared" si="5"/>
      </c>
      <c r="S378">
        <f t="shared" si="6"/>
      </c>
      <c r="T378">
        <f t="shared" si="7"/>
      </c>
      <c r="U378">
        <f t="shared" si="8"/>
      </c>
      <c r="V378" s="5">
        <f t="shared" si="9"/>
      </c>
      <c r="W378">
        <f t="shared" si="10"/>
      </c>
      <c r="X378">
        <f t="shared" si="11"/>
      </c>
      <c r="Y378">
        <f t="shared" si="12"/>
      </c>
    </row>
    <row r="379">
      <c r="M379">
        <f t="shared" si="0"/>
      </c>
      <c r="N379">
        <f t="shared" si="1"/>
      </c>
      <c r="O379">
        <f t="shared" si="2"/>
      </c>
      <c r="P379">
        <f t="shared" si="3"/>
      </c>
      <c r="Q379">
        <f t="shared" si="4"/>
      </c>
      <c r="R379">
        <f t="shared" si="5"/>
      </c>
      <c r="S379">
        <f t="shared" si="6"/>
      </c>
      <c r="T379">
        <f t="shared" si="7"/>
      </c>
      <c r="U379">
        <f t="shared" si="8"/>
      </c>
      <c r="V379" s="5">
        <f t="shared" si="9"/>
      </c>
      <c r="W379">
        <f t="shared" si="10"/>
      </c>
      <c r="X379">
        <f t="shared" si="11"/>
      </c>
      <c r="Y379">
        <f t="shared" si="12"/>
      </c>
    </row>
    <row r="380">
      <c r="M380">
        <f t="shared" si="0"/>
      </c>
      <c r="N380">
        <f t="shared" si="1"/>
      </c>
      <c r="O380">
        <f t="shared" si="2"/>
      </c>
      <c r="P380">
        <f t="shared" si="3"/>
      </c>
      <c r="Q380">
        <f t="shared" si="4"/>
      </c>
      <c r="R380">
        <f t="shared" si="5"/>
      </c>
      <c r="S380">
        <f t="shared" si="6"/>
      </c>
      <c r="T380">
        <f t="shared" si="7"/>
      </c>
      <c r="U380">
        <f t="shared" si="8"/>
      </c>
      <c r="V380" s="5">
        <f t="shared" si="9"/>
      </c>
      <c r="W380">
        <f t="shared" si="10"/>
      </c>
      <c r="X380">
        <f t="shared" si="11"/>
      </c>
      <c r="Y380">
        <f t="shared" si="12"/>
      </c>
    </row>
    <row r="381">
      <c r="M381">
        <f t="shared" si="0"/>
      </c>
      <c r="N381">
        <f t="shared" si="1"/>
      </c>
      <c r="O381">
        <f t="shared" si="2"/>
      </c>
      <c r="P381">
        <f t="shared" si="3"/>
      </c>
      <c r="Q381">
        <f t="shared" si="4"/>
      </c>
      <c r="R381">
        <f t="shared" si="5"/>
      </c>
      <c r="S381">
        <f t="shared" si="6"/>
      </c>
      <c r="T381">
        <f t="shared" si="7"/>
      </c>
      <c r="U381">
        <f t="shared" si="8"/>
      </c>
      <c r="V381" s="5">
        <f t="shared" si="9"/>
      </c>
      <c r="W381">
        <f t="shared" si="10"/>
      </c>
      <c r="X381">
        <f t="shared" si="11"/>
      </c>
      <c r="Y381">
        <f t="shared" si="12"/>
      </c>
    </row>
    <row r="382">
      <c r="M382">
        <f t="shared" si="0"/>
      </c>
      <c r="N382">
        <f t="shared" si="1"/>
      </c>
      <c r="O382">
        <f t="shared" si="2"/>
      </c>
      <c r="P382">
        <f t="shared" si="3"/>
      </c>
      <c r="Q382">
        <f t="shared" si="4"/>
      </c>
      <c r="R382">
        <f t="shared" si="5"/>
      </c>
      <c r="S382">
        <f t="shared" si="6"/>
      </c>
      <c r="T382">
        <f t="shared" si="7"/>
      </c>
      <c r="U382">
        <f t="shared" si="8"/>
      </c>
      <c r="V382" s="5">
        <f t="shared" si="9"/>
      </c>
      <c r="W382">
        <f t="shared" si="10"/>
      </c>
      <c r="X382">
        <f t="shared" si="11"/>
      </c>
      <c r="Y382">
        <f t="shared" si="12"/>
      </c>
    </row>
    <row r="383">
      <c r="M383">
        <f t="shared" si="0"/>
      </c>
      <c r="N383">
        <f t="shared" si="1"/>
      </c>
      <c r="O383">
        <f t="shared" si="2"/>
      </c>
      <c r="P383">
        <f t="shared" si="3"/>
      </c>
      <c r="Q383">
        <f t="shared" si="4"/>
      </c>
      <c r="R383">
        <f t="shared" si="5"/>
      </c>
      <c r="S383">
        <f t="shared" si="6"/>
      </c>
      <c r="T383">
        <f t="shared" si="7"/>
      </c>
      <c r="U383">
        <f t="shared" si="8"/>
      </c>
      <c r="V383" s="5">
        <f t="shared" si="9"/>
      </c>
      <c r="W383">
        <f t="shared" si="10"/>
      </c>
      <c r="X383">
        <f t="shared" si="11"/>
      </c>
      <c r="Y383">
        <f t="shared" si="12"/>
      </c>
    </row>
    <row r="384">
      <c r="M384">
        <f t="shared" si="0"/>
      </c>
      <c r="N384">
        <f t="shared" si="1"/>
      </c>
      <c r="O384">
        <f t="shared" si="2"/>
      </c>
      <c r="P384">
        <f t="shared" si="3"/>
      </c>
      <c r="Q384">
        <f t="shared" si="4"/>
      </c>
      <c r="R384">
        <f t="shared" si="5"/>
      </c>
      <c r="S384">
        <f t="shared" si="6"/>
      </c>
      <c r="T384">
        <f t="shared" si="7"/>
      </c>
      <c r="U384">
        <f t="shared" si="8"/>
      </c>
      <c r="V384" s="5">
        <f t="shared" si="9"/>
      </c>
      <c r="W384">
        <f t="shared" si="10"/>
      </c>
      <c r="X384">
        <f t="shared" si="11"/>
      </c>
      <c r="Y384">
        <f t="shared" si="12"/>
      </c>
    </row>
    <row r="385">
      <c r="M385">
        <f t="shared" si="0"/>
      </c>
      <c r="N385">
        <f t="shared" si="1"/>
      </c>
      <c r="O385">
        <f t="shared" si="2"/>
      </c>
      <c r="P385">
        <f t="shared" si="3"/>
      </c>
      <c r="Q385">
        <f t="shared" si="4"/>
      </c>
      <c r="R385">
        <f t="shared" si="5"/>
      </c>
      <c r="S385">
        <f t="shared" si="6"/>
      </c>
      <c r="T385">
        <f t="shared" si="7"/>
      </c>
      <c r="U385">
        <f t="shared" si="8"/>
      </c>
      <c r="V385" s="5">
        <f t="shared" si="9"/>
      </c>
      <c r="W385">
        <f t="shared" si="10"/>
      </c>
      <c r="X385">
        <f t="shared" si="11"/>
      </c>
      <c r="Y385">
        <f t="shared" si="12"/>
      </c>
    </row>
    <row r="386">
      <c r="M386">
        <f t="shared" si="0"/>
      </c>
      <c r="N386">
        <f t="shared" si="1"/>
      </c>
      <c r="O386">
        <f t="shared" si="2"/>
      </c>
      <c r="P386">
        <f t="shared" si="3"/>
      </c>
      <c r="Q386">
        <f t="shared" si="4"/>
      </c>
      <c r="R386">
        <f t="shared" si="5"/>
      </c>
      <c r="S386">
        <f t="shared" si="6"/>
      </c>
      <c r="T386">
        <f t="shared" si="7"/>
      </c>
      <c r="U386">
        <f t="shared" si="8"/>
      </c>
      <c r="V386" s="5">
        <f t="shared" si="9"/>
      </c>
      <c r="W386">
        <f t="shared" si="10"/>
      </c>
      <c r="X386">
        <f t="shared" si="11"/>
      </c>
      <c r="Y386">
        <f t="shared" si="12"/>
      </c>
    </row>
    <row r="387">
      <c r="M387">
        <f t="shared" si="0"/>
      </c>
      <c r="N387">
        <f t="shared" si="1"/>
      </c>
      <c r="O387">
        <f t="shared" si="2"/>
      </c>
      <c r="P387">
        <f t="shared" si="3"/>
      </c>
      <c r="Q387">
        <f t="shared" si="4"/>
      </c>
      <c r="R387">
        <f t="shared" si="5"/>
      </c>
      <c r="S387">
        <f t="shared" si="6"/>
      </c>
      <c r="T387">
        <f t="shared" si="7"/>
      </c>
      <c r="U387">
        <f t="shared" si="8"/>
      </c>
      <c r="V387" s="5">
        <f t="shared" si="9"/>
      </c>
      <c r="W387">
        <f t="shared" si="10"/>
      </c>
      <c r="X387">
        <f t="shared" si="11"/>
      </c>
      <c r="Y387">
        <f t="shared" si="12"/>
      </c>
    </row>
    <row r="388">
      <c r="M388">
        <f t="shared" si="0"/>
      </c>
      <c r="N388">
        <f t="shared" si="1"/>
      </c>
      <c r="O388">
        <f t="shared" si="2"/>
      </c>
      <c r="P388">
        <f t="shared" si="3"/>
      </c>
      <c r="Q388">
        <f t="shared" si="4"/>
      </c>
      <c r="R388">
        <f t="shared" si="5"/>
      </c>
      <c r="S388">
        <f t="shared" si="6"/>
      </c>
      <c r="T388">
        <f t="shared" si="7"/>
      </c>
      <c r="U388">
        <f t="shared" si="8"/>
      </c>
      <c r="V388" s="5">
        <f t="shared" si="9"/>
      </c>
      <c r="W388">
        <f t="shared" si="10"/>
      </c>
      <c r="X388">
        <f t="shared" si="11"/>
      </c>
      <c r="Y388">
        <f t="shared" si="12"/>
      </c>
    </row>
    <row r="389">
      <c r="M389">
        <f t="shared" si="0"/>
      </c>
      <c r="N389">
        <f t="shared" si="1"/>
      </c>
      <c r="O389">
        <f t="shared" si="2"/>
      </c>
      <c r="P389">
        <f t="shared" si="3"/>
      </c>
      <c r="Q389">
        <f t="shared" si="4"/>
      </c>
      <c r="R389">
        <f t="shared" si="5"/>
      </c>
      <c r="S389">
        <f t="shared" si="6"/>
      </c>
      <c r="T389">
        <f t="shared" si="7"/>
      </c>
      <c r="U389">
        <f t="shared" si="8"/>
      </c>
      <c r="V389" s="5">
        <f t="shared" si="9"/>
      </c>
      <c r="W389">
        <f t="shared" si="10"/>
      </c>
      <c r="X389">
        <f t="shared" si="11"/>
      </c>
      <c r="Y389">
        <f t="shared" si="12"/>
      </c>
    </row>
    <row r="390">
      <c r="M390">
        <f t="shared" si="0"/>
      </c>
      <c r="N390">
        <f t="shared" si="1"/>
      </c>
      <c r="O390">
        <f t="shared" si="2"/>
      </c>
      <c r="P390">
        <f t="shared" si="3"/>
      </c>
      <c r="Q390">
        <f t="shared" si="4"/>
      </c>
      <c r="R390">
        <f t="shared" si="5"/>
      </c>
      <c r="S390">
        <f t="shared" si="6"/>
      </c>
      <c r="T390">
        <f t="shared" si="7"/>
      </c>
      <c r="U390">
        <f t="shared" si="8"/>
      </c>
      <c r="V390" s="5">
        <f t="shared" si="9"/>
      </c>
      <c r="W390">
        <f t="shared" si="10"/>
      </c>
      <c r="X390">
        <f t="shared" si="11"/>
      </c>
      <c r="Y390">
        <f t="shared" si="12"/>
      </c>
    </row>
    <row r="391">
      <c r="M391">
        <f t="shared" si="0"/>
      </c>
      <c r="N391">
        <f t="shared" si="1"/>
      </c>
      <c r="O391">
        <f t="shared" si="2"/>
      </c>
      <c r="P391">
        <f t="shared" si="3"/>
      </c>
      <c r="Q391">
        <f t="shared" si="4"/>
      </c>
      <c r="R391">
        <f t="shared" si="5"/>
      </c>
      <c r="S391">
        <f t="shared" si="6"/>
      </c>
      <c r="T391">
        <f t="shared" si="7"/>
      </c>
      <c r="U391">
        <f t="shared" si="8"/>
      </c>
      <c r="V391" s="5">
        <f t="shared" si="9"/>
      </c>
      <c r="W391">
        <f t="shared" si="10"/>
      </c>
      <c r="X391">
        <f t="shared" si="11"/>
      </c>
      <c r="Y391">
        <f t="shared" si="12"/>
      </c>
    </row>
    <row r="392">
      <c r="M392">
        <f t="shared" si="0"/>
      </c>
      <c r="N392">
        <f t="shared" si="1"/>
      </c>
      <c r="O392">
        <f t="shared" si="2"/>
      </c>
      <c r="P392">
        <f t="shared" si="3"/>
      </c>
      <c r="Q392">
        <f t="shared" si="4"/>
      </c>
      <c r="R392">
        <f t="shared" si="5"/>
      </c>
      <c r="S392">
        <f t="shared" si="6"/>
      </c>
      <c r="T392">
        <f t="shared" si="7"/>
      </c>
      <c r="U392">
        <f t="shared" si="8"/>
      </c>
      <c r="V392" s="5">
        <f t="shared" si="9"/>
      </c>
      <c r="W392">
        <f t="shared" si="10"/>
      </c>
      <c r="X392">
        <f t="shared" si="11"/>
      </c>
      <c r="Y392">
        <f t="shared" si="12"/>
      </c>
    </row>
    <row r="393">
      <c r="M393">
        <f t="shared" si="0"/>
      </c>
      <c r="N393">
        <f t="shared" si="1"/>
      </c>
      <c r="O393">
        <f t="shared" si="2"/>
      </c>
      <c r="P393">
        <f t="shared" si="3"/>
      </c>
      <c r="Q393">
        <f t="shared" si="4"/>
      </c>
      <c r="R393">
        <f t="shared" si="5"/>
      </c>
      <c r="S393">
        <f t="shared" si="6"/>
      </c>
      <c r="T393">
        <f t="shared" si="7"/>
      </c>
      <c r="U393">
        <f t="shared" si="8"/>
      </c>
      <c r="V393" s="5">
        <f t="shared" si="9"/>
      </c>
      <c r="W393">
        <f t="shared" si="10"/>
      </c>
      <c r="X393">
        <f t="shared" si="11"/>
      </c>
      <c r="Y393">
        <f t="shared" si="12"/>
      </c>
    </row>
    <row r="394">
      <c r="M394">
        <f t="shared" si="0"/>
      </c>
      <c r="N394">
        <f t="shared" si="1"/>
      </c>
      <c r="O394">
        <f t="shared" si="2"/>
      </c>
      <c r="P394">
        <f t="shared" si="3"/>
      </c>
      <c r="Q394">
        <f t="shared" si="4"/>
      </c>
      <c r="R394">
        <f t="shared" si="5"/>
      </c>
      <c r="S394">
        <f t="shared" si="6"/>
      </c>
      <c r="T394">
        <f t="shared" si="7"/>
      </c>
      <c r="U394">
        <f t="shared" si="8"/>
      </c>
      <c r="V394" s="5">
        <f t="shared" si="9"/>
      </c>
      <c r="W394">
        <f t="shared" si="10"/>
      </c>
      <c r="X394">
        <f t="shared" si="11"/>
      </c>
      <c r="Y394">
        <f t="shared" si="12"/>
      </c>
    </row>
    <row r="395">
      <c r="M395">
        <f t="shared" si="0"/>
      </c>
      <c r="N395">
        <f t="shared" si="1"/>
      </c>
      <c r="O395">
        <f t="shared" si="2"/>
      </c>
      <c r="P395">
        <f t="shared" si="3"/>
      </c>
      <c r="Q395">
        <f t="shared" si="4"/>
      </c>
      <c r="R395">
        <f t="shared" si="5"/>
      </c>
      <c r="S395">
        <f t="shared" si="6"/>
      </c>
      <c r="T395">
        <f t="shared" si="7"/>
      </c>
      <c r="U395">
        <f t="shared" si="8"/>
      </c>
      <c r="V395" s="5">
        <f t="shared" si="9"/>
      </c>
      <c r="W395">
        <f t="shared" si="10"/>
      </c>
      <c r="X395">
        <f t="shared" si="11"/>
      </c>
      <c r="Y395">
        <f t="shared" si="12"/>
      </c>
    </row>
    <row r="396">
      <c r="M396">
        <f t="shared" si="0"/>
      </c>
      <c r="N396">
        <f t="shared" si="1"/>
      </c>
      <c r="O396">
        <f t="shared" si="2"/>
      </c>
      <c r="P396">
        <f t="shared" si="3"/>
      </c>
      <c r="Q396">
        <f t="shared" si="4"/>
      </c>
      <c r="R396">
        <f t="shared" si="5"/>
      </c>
      <c r="S396">
        <f t="shared" si="6"/>
      </c>
      <c r="T396">
        <f t="shared" si="7"/>
      </c>
      <c r="U396">
        <f t="shared" si="8"/>
      </c>
      <c r="V396" s="5">
        <f t="shared" si="9"/>
      </c>
      <c r="W396">
        <f t="shared" si="10"/>
      </c>
      <c r="X396">
        <f t="shared" si="11"/>
      </c>
      <c r="Y396">
        <f t="shared" si="12"/>
      </c>
    </row>
    <row r="397">
      <c r="M397">
        <f t="shared" si="0"/>
      </c>
      <c r="N397">
        <f t="shared" si="1"/>
      </c>
      <c r="O397">
        <f t="shared" si="2"/>
      </c>
      <c r="P397">
        <f t="shared" si="3"/>
      </c>
      <c r="Q397">
        <f t="shared" si="4"/>
      </c>
      <c r="R397">
        <f t="shared" si="5"/>
      </c>
      <c r="S397">
        <f t="shared" si="6"/>
      </c>
      <c r="T397">
        <f t="shared" si="7"/>
      </c>
      <c r="U397">
        <f t="shared" si="8"/>
      </c>
      <c r="V397" s="5">
        <f t="shared" si="9"/>
      </c>
      <c r="W397">
        <f t="shared" si="10"/>
      </c>
      <c r="X397">
        <f t="shared" si="11"/>
      </c>
      <c r="Y397">
        <f t="shared" si="12"/>
      </c>
    </row>
    <row r="398">
      <c r="M398">
        <f t="shared" si="0"/>
      </c>
      <c r="N398">
        <f t="shared" si="1"/>
      </c>
      <c r="O398">
        <f t="shared" si="2"/>
      </c>
      <c r="P398">
        <f t="shared" si="3"/>
      </c>
      <c r="Q398">
        <f t="shared" si="4"/>
      </c>
      <c r="R398">
        <f t="shared" si="5"/>
      </c>
      <c r="S398">
        <f t="shared" si="6"/>
      </c>
      <c r="T398">
        <f t="shared" si="7"/>
      </c>
      <c r="U398">
        <f t="shared" si="8"/>
      </c>
      <c r="V398" s="5">
        <f t="shared" si="9"/>
      </c>
      <c r="W398">
        <f t="shared" si="10"/>
      </c>
      <c r="X398">
        <f t="shared" si="11"/>
      </c>
      <c r="Y398">
        <f t="shared" si="12"/>
      </c>
    </row>
    <row r="399">
      <c r="M399">
        <f t="shared" si="0"/>
      </c>
      <c r="N399">
        <f t="shared" si="1"/>
      </c>
      <c r="O399">
        <f t="shared" si="2"/>
      </c>
      <c r="P399">
        <f t="shared" si="3"/>
      </c>
      <c r="Q399">
        <f t="shared" si="4"/>
      </c>
      <c r="R399">
        <f t="shared" si="5"/>
      </c>
      <c r="S399">
        <f t="shared" si="6"/>
      </c>
      <c r="T399">
        <f t="shared" si="7"/>
      </c>
      <c r="U399">
        <f t="shared" si="8"/>
      </c>
      <c r="V399" s="5">
        <f t="shared" si="9"/>
      </c>
      <c r="W399">
        <f t="shared" si="10"/>
      </c>
      <c r="X399">
        <f t="shared" si="11"/>
      </c>
      <c r="Y399">
        <f t="shared" si="12"/>
      </c>
    </row>
    <row r="400">
      <c r="M400">
        <f t="shared" si="0"/>
      </c>
      <c r="N400">
        <f t="shared" si="1"/>
      </c>
      <c r="O400">
        <f t="shared" si="2"/>
      </c>
      <c r="P400">
        <f t="shared" si="3"/>
      </c>
      <c r="Q400">
        <f t="shared" si="4"/>
      </c>
      <c r="R400">
        <f t="shared" si="5"/>
      </c>
      <c r="S400">
        <f t="shared" si="6"/>
      </c>
      <c r="T400">
        <f t="shared" si="7"/>
      </c>
      <c r="U400">
        <f t="shared" si="8"/>
      </c>
      <c r="V400" s="5">
        <f t="shared" si="9"/>
      </c>
      <c r="W400">
        <f t="shared" si="10"/>
      </c>
      <c r="X400">
        <f t="shared" si="11"/>
      </c>
      <c r="Y400">
        <f t="shared" si="12"/>
      </c>
    </row>
    <row r="401">
      <c r="M401">
        <f t="shared" si="0"/>
      </c>
      <c r="N401">
        <f t="shared" si="1"/>
      </c>
      <c r="O401">
        <f t="shared" si="2"/>
      </c>
      <c r="P401">
        <f t="shared" si="3"/>
      </c>
      <c r="Q401">
        <f t="shared" si="4"/>
      </c>
      <c r="R401">
        <f t="shared" si="5"/>
      </c>
      <c r="S401">
        <f t="shared" si="6"/>
      </c>
      <c r="T401">
        <f t="shared" si="7"/>
      </c>
      <c r="U401">
        <f t="shared" si="8"/>
      </c>
      <c r="V401" s="5">
        <f t="shared" si="9"/>
      </c>
      <c r="W401">
        <f t="shared" si="10"/>
      </c>
      <c r="X401">
        <f t="shared" si="11"/>
      </c>
      <c r="Y401">
        <f t="shared" si="12"/>
      </c>
    </row>
    <row r="402">
      <c r="M402">
        <f t="shared" si="0"/>
      </c>
      <c r="N402">
        <f t="shared" si="1"/>
      </c>
      <c r="O402">
        <f t="shared" si="2"/>
      </c>
      <c r="P402">
        <f t="shared" si="3"/>
      </c>
      <c r="Q402">
        <f t="shared" si="4"/>
      </c>
      <c r="R402">
        <f t="shared" si="5"/>
      </c>
      <c r="S402">
        <f t="shared" si="6"/>
      </c>
      <c r="T402">
        <f t="shared" si="7"/>
      </c>
      <c r="U402">
        <f t="shared" si="8"/>
      </c>
      <c r="V402" s="5">
        <f t="shared" si="9"/>
      </c>
      <c r="W402">
        <f t="shared" si="10"/>
      </c>
      <c r="X402">
        <f t="shared" si="11"/>
      </c>
      <c r="Y402">
        <f t="shared" si="12"/>
      </c>
    </row>
    <row r="403">
      <c r="M403">
        <f t="shared" si="0"/>
      </c>
      <c r="N403">
        <f t="shared" si="1"/>
      </c>
      <c r="O403">
        <f t="shared" si="2"/>
      </c>
      <c r="P403">
        <f t="shared" si="3"/>
      </c>
      <c r="Q403">
        <f t="shared" si="4"/>
      </c>
      <c r="R403">
        <f t="shared" si="5"/>
      </c>
      <c r="S403">
        <f t="shared" si="6"/>
      </c>
      <c r="T403">
        <f t="shared" si="7"/>
      </c>
      <c r="U403">
        <f t="shared" si="8"/>
      </c>
      <c r="V403" s="5">
        <f t="shared" si="9"/>
      </c>
      <c r="W403">
        <f t="shared" si="10"/>
      </c>
      <c r="X403">
        <f t="shared" si="11"/>
      </c>
      <c r="Y403">
        <f t="shared" si="12"/>
      </c>
    </row>
    <row r="404">
      <c r="M404">
        <f t="shared" si="0"/>
      </c>
      <c r="N404">
        <f t="shared" si="1"/>
      </c>
      <c r="O404">
        <f t="shared" si="2"/>
      </c>
      <c r="P404">
        <f t="shared" si="3"/>
      </c>
      <c r="Q404">
        <f t="shared" si="4"/>
      </c>
      <c r="R404">
        <f t="shared" si="5"/>
      </c>
      <c r="S404">
        <f t="shared" si="6"/>
      </c>
      <c r="T404">
        <f t="shared" si="7"/>
      </c>
      <c r="U404">
        <f t="shared" si="8"/>
      </c>
      <c r="V404" s="5">
        <f t="shared" si="9"/>
      </c>
      <c r="W404">
        <f t="shared" si="10"/>
      </c>
      <c r="X404">
        <f t="shared" si="11"/>
      </c>
      <c r="Y404">
        <f t="shared" si="12"/>
      </c>
    </row>
    <row r="405">
      <c r="M405">
        <f t="shared" si="0"/>
      </c>
      <c r="N405">
        <f t="shared" si="1"/>
      </c>
      <c r="O405">
        <f t="shared" si="2"/>
      </c>
      <c r="P405">
        <f t="shared" si="3"/>
      </c>
      <c r="Q405">
        <f t="shared" si="4"/>
      </c>
      <c r="R405">
        <f t="shared" si="5"/>
      </c>
      <c r="S405">
        <f t="shared" si="6"/>
      </c>
      <c r="T405">
        <f t="shared" si="7"/>
      </c>
      <c r="U405">
        <f t="shared" si="8"/>
      </c>
      <c r="V405" s="5">
        <f t="shared" si="9"/>
      </c>
      <c r="W405">
        <f t="shared" si="10"/>
      </c>
      <c r="X405">
        <f t="shared" si="11"/>
      </c>
      <c r="Y405">
        <f t="shared" si="12"/>
      </c>
    </row>
    <row r="406">
      <c r="M406">
        <f t="shared" si="0"/>
      </c>
      <c r="N406">
        <f t="shared" si="1"/>
      </c>
      <c r="O406">
        <f t="shared" si="2"/>
      </c>
      <c r="P406">
        <f t="shared" si="3"/>
      </c>
      <c r="Q406">
        <f t="shared" si="4"/>
      </c>
      <c r="R406">
        <f t="shared" si="5"/>
      </c>
      <c r="S406">
        <f t="shared" si="6"/>
      </c>
      <c r="T406">
        <f t="shared" si="7"/>
      </c>
      <c r="U406">
        <f t="shared" si="8"/>
      </c>
      <c r="V406" s="5">
        <f t="shared" si="9"/>
      </c>
      <c r="W406">
        <f t="shared" si="10"/>
      </c>
      <c r="X406">
        <f t="shared" si="11"/>
      </c>
      <c r="Y406">
        <f t="shared" si="12"/>
      </c>
    </row>
    <row r="407">
      <c r="M407">
        <f t="shared" si="0"/>
      </c>
      <c r="N407">
        <f t="shared" si="1"/>
      </c>
      <c r="O407">
        <f t="shared" si="2"/>
      </c>
      <c r="P407">
        <f t="shared" si="3"/>
      </c>
      <c r="Q407">
        <f t="shared" si="4"/>
      </c>
      <c r="R407">
        <f t="shared" si="5"/>
      </c>
      <c r="S407">
        <f t="shared" si="6"/>
      </c>
      <c r="T407">
        <f t="shared" si="7"/>
      </c>
      <c r="U407">
        <f t="shared" si="8"/>
      </c>
      <c r="V407" s="5">
        <f t="shared" si="9"/>
      </c>
      <c r="W407">
        <f t="shared" si="10"/>
      </c>
      <c r="X407">
        <f t="shared" si="11"/>
      </c>
      <c r="Y407">
        <f t="shared" si="12"/>
      </c>
    </row>
    <row r="408">
      <c r="M408">
        <f t="shared" si="0"/>
      </c>
      <c r="N408">
        <f t="shared" si="1"/>
      </c>
      <c r="O408">
        <f t="shared" si="2"/>
      </c>
      <c r="P408">
        <f t="shared" si="3"/>
      </c>
      <c r="Q408">
        <f t="shared" si="4"/>
      </c>
      <c r="R408">
        <f t="shared" si="5"/>
      </c>
      <c r="S408">
        <f t="shared" si="6"/>
      </c>
      <c r="T408">
        <f t="shared" si="7"/>
      </c>
      <c r="U408">
        <f t="shared" si="8"/>
      </c>
      <c r="V408" s="5">
        <f t="shared" si="9"/>
      </c>
      <c r="W408">
        <f t="shared" si="10"/>
      </c>
      <c r="X408">
        <f t="shared" si="11"/>
      </c>
      <c r="Y408">
        <f t="shared" si="12"/>
      </c>
    </row>
    <row r="409">
      <c r="M409">
        <f t="shared" si="0"/>
      </c>
      <c r="N409">
        <f t="shared" si="1"/>
      </c>
      <c r="O409">
        <f t="shared" si="2"/>
      </c>
      <c r="P409">
        <f t="shared" si="3"/>
      </c>
      <c r="Q409">
        <f t="shared" si="4"/>
      </c>
      <c r="R409">
        <f t="shared" si="5"/>
      </c>
      <c r="S409">
        <f t="shared" si="6"/>
      </c>
      <c r="T409">
        <f t="shared" si="7"/>
      </c>
      <c r="U409">
        <f t="shared" si="8"/>
      </c>
      <c r="V409" s="5">
        <f t="shared" si="9"/>
      </c>
      <c r="W409">
        <f t="shared" si="10"/>
      </c>
      <c r="X409">
        <f t="shared" si="11"/>
      </c>
      <c r="Y409">
        <f t="shared" si="12"/>
      </c>
    </row>
    <row r="410">
      <c r="M410">
        <f t="shared" si="0"/>
      </c>
      <c r="N410">
        <f t="shared" si="1"/>
      </c>
      <c r="O410">
        <f t="shared" si="2"/>
      </c>
      <c r="P410">
        <f t="shared" si="3"/>
      </c>
      <c r="Q410">
        <f t="shared" si="4"/>
      </c>
      <c r="R410">
        <f t="shared" si="5"/>
      </c>
      <c r="S410">
        <f t="shared" si="6"/>
      </c>
      <c r="T410">
        <f t="shared" si="7"/>
      </c>
      <c r="U410">
        <f t="shared" si="8"/>
      </c>
      <c r="V410" s="5">
        <f t="shared" si="9"/>
      </c>
      <c r="W410">
        <f t="shared" si="10"/>
      </c>
      <c r="X410">
        <f t="shared" si="11"/>
      </c>
      <c r="Y410">
        <f t="shared" si="12"/>
      </c>
    </row>
    <row r="411">
      <c r="M411">
        <f t="shared" si="0"/>
      </c>
      <c r="N411">
        <f t="shared" si="1"/>
      </c>
      <c r="O411">
        <f t="shared" si="2"/>
      </c>
      <c r="P411">
        <f t="shared" si="3"/>
      </c>
      <c r="Q411">
        <f t="shared" si="4"/>
      </c>
      <c r="R411">
        <f t="shared" si="5"/>
      </c>
      <c r="S411">
        <f t="shared" si="6"/>
      </c>
      <c r="T411">
        <f t="shared" si="7"/>
      </c>
      <c r="U411">
        <f t="shared" si="8"/>
      </c>
      <c r="V411" s="5">
        <f t="shared" si="9"/>
      </c>
      <c r="W411">
        <f t="shared" si="10"/>
      </c>
      <c r="X411">
        <f t="shared" si="11"/>
      </c>
      <c r="Y411">
        <f t="shared" si="12"/>
      </c>
    </row>
    <row r="412">
      <c r="M412">
        <f t="shared" si="0"/>
      </c>
      <c r="N412">
        <f t="shared" si="1"/>
      </c>
      <c r="O412">
        <f t="shared" si="2"/>
      </c>
      <c r="P412">
        <f t="shared" si="3"/>
      </c>
      <c r="Q412">
        <f t="shared" si="4"/>
      </c>
      <c r="R412">
        <f t="shared" si="5"/>
      </c>
      <c r="S412">
        <f t="shared" si="6"/>
      </c>
      <c r="T412">
        <f t="shared" si="7"/>
      </c>
      <c r="U412">
        <f t="shared" si="8"/>
      </c>
      <c r="V412" s="5">
        <f t="shared" si="9"/>
      </c>
      <c r="W412">
        <f t="shared" si="10"/>
      </c>
      <c r="X412">
        <f t="shared" si="11"/>
      </c>
      <c r="Y412">
        <f t="shared" si="12"/>
      </c>
    </row>
    <row r="413">
      <c r="M413">
        <f t="shared" si="0"/>
      </c>
      <c r="N413">
        <f t="shared" si="1"/>
      </c>
      <c r="O413">
        <f t="shared" si="2"/>
      </c>
      <c r="P413">
        <f t="shared" si="3"/>
      </c>
      <c r="Q413">
        <f t="shared" si="4"/>
      </c>
      <c r="R413">
        <f t="shared" si="5"/>
      </c>
      <c r="S413">
        <f t="shared" si="6"/>
      </c>
      <c r="T413">
        <f t="shared" si="7"/>
      </c>
      <c r="U413">
        <f t="shared" si="8"/>
      </c>
      <c r="V413" s="5">
        <f t="shared" si="9"/>
      </c>
      <c r="W413">
        <f t="shared" si="10"/>
      </c>
      <c r="X413">
        <f t="shared" si="11"/>
      </c>
      <c r="Y413">
        <f t="shared" si="12"/>
      </c>
    </row>
    <row r="414">
      <c r="M414">
        <f t="shared" si="0"/>
      </c>
      <c r="N414">
        <f t="shared" si="1"/>
      </c>
      <c r="O414">
        <f t="shared" si="2"/>
      </c>
      <c r="P414">
        <f t="shared" si="3"/>
      </c>
      <c r="Q414">
        <f t="shared" si="4"/>
      </c>
      <c r="R414">
        <f t="shared" si="5"/>
      </c>
      <c r="S414">
        <f t="shared" si="6"/>
      </c>
      <c r="T414">
        <f t="shared" si="7"/>
      </c>
      <c r="U414">
        <f t="shared" si="8"/>
      </c>
      <c r="V414" s="5">
        <f t="shared" si="9"/>
      </c>
      <c r="W414">
        <f t="shared" si="10"/>
      </c>
      <c r="X414">
        <f t="shared" si="11"/>
      </c>
      <c r="Y414">
        <f t="shared" si="12"/>
      </c>
    </row>
    <row r="415">
      <c r="M415">
        <f t="shared" si="0"/>
      </c>
      <c r="N415">
        <f t="shared" si="1"/>
      </c>
      <c r="O415">
        <f t="shared" si="2"/>
      </c>
      <c r="P415">
        <f t="shared" si="3"/>
      </c>
      <c r="Q415">
        <f t="shared" si="4"/>
      </c>
      <c r="R415">
        <f t="shared" si="5"/>
      </c>
      <c r="S415">
        <f t="shared" si="6"/>
      </c>
      <c r="T415">
        <f t="shared" si="7"/>
      </c>
      <c r="U415">
        <f t="shared" si="8"/>
      </c>
      <c r="V415" s="5">
        <f t="shared" si="9"/>
      </c>
      <c r="W415">
        <f t="shared" si="10"/>
      </c>
      <c r="X415">
        <f t="shared" si="11"/>
      </c>
      <c r="Y415">
        <f t="shared" si="12"/>
      </c>
    </row>
    <row r="416">
      <c r="M416">
        <f t="shared" si="0"/>
      </c>
      <c r="N416">
        <f t="shared" si="1"/>
      </c>
      <c r="O416">
        <f t="shared" si="2"/>
      </c>
      <c r="P416">
        <f t="shared" si="3"/>
      </c>
      <c r="Q416">
        <f t="shared" si="4"/>
      </c>
      <c r="R416">
        <f t="shared" si="5"/>
      </c>
      <c r="S416">
        <f t="shared" si="6"/>
      </c>
      <c r="T416">
        <f t="shared" si="7"/>
      </c>
      <c r="U416">
        <f t="shared" si="8"/>
      </c>
      <c r="V416" s="5">
        <f t="shared" si="9"/>
      </c>
      <c r="W416">
        <f t="shared" si="10"/>
      </c>
      <c r="X416">
        <f t="shared" si="11"/>
      </c>
      <c r="Y416">
        <f t="shared" si="12"/>
      </c>
    </row>
    <row r="417">
      <c r="M417">
        <f t="shared" si="0"/>
      </c>
      <c r="N417">
        <f t="shared" si="1"/>
      </c>
      <c r="O417">
        <f t="shared" si="2"/>
      </c>
      <c r="P417">
        <f t="shared" si="3"/>
      </c>
      <c r="Q417">
        <f t="shared" si="4"/>
      </c>
      <c r="R417">
        <f t="shared" si="5"/>
      </c>
      <c r="S417">
        <f t="shared" si="6"/>
      </c>
      <c r="T417">
        <f t="shared" si="7"/>
      </c>
      <c r="U417">
        <f t="shared" si="8"/>
      </c>
      <c r="V417" s="5">
        <f t="shared" si="9"/>
      </c>
      <c r="W417">
        <f t="shared" si="10"/>
      </c>
      <c r="X417">
        <f t="shared" si="11"/>
      </c>
      <c r="Y417">
        <f t="shared" si="12"/>
      </c>
    </row>
    <row r="418">
      <c r="M418">
        <f t="shared" si="0"/>
      </c>
      <c r="N418">
        <f t="shared" si="1"/>
      </c>
      <c r="O418">
        <f t="shared" si="2"/>
      </c>
      <c r="P418">
        <f t="shared" si="3"/>
      </c>
      <c r="Q418">
        <f t="shared" si="4"/>
      </c>
      <c r="R418">
        <f t="shared" si="5"/>
      </c>
      <c r="S418">
        <f t="shared" si="6"/>
      </c>
      <c r="T418">
        <f t="shared" si="7"/>
      </c>
      <c r="U418">
        <f t="shared" si="8"/>
      </c>
      <c r="V418" s="5">
        <f t="shared" si="9"/>
      </c>
      <c r="W418">
        <f t="shared" si="10"/>
      </c>
      <c r="X418">
        <f t="shared" si="11"/>
      </c>
      <c r="Y418">
        <f t="shared" si="12"/>
      </c>
    </row>
    <row r="419">
      <c r="M419">
        <f t="shared" si="0"/>
      </c>
      <c r="N419">
        <f t="shared" si="1"/>
      </c>
      <c r="O419">
        <f t="shared" si="2"/>
      </c>
      <c r="P419">
        <f t="shared" si="3"/>
      </c>
      <c r="Q419">
        <f t="shared" si="4"/>
      </c>
      <c r="R419">
        <f t="shared" si="5"/>
      </c>
      <c r="S419">
        <f t="shared" si="6"/>
      </c>
      <c r="T419">
        <f t="shared" si="7"/>
      </c>
      <c r="U419">
        <f t="shared" si="8"/>
      </c>
      <c r="V419" s="5">
        <f t="shared" si="9"/>
      </c>
      <c r="W419">
        <f t="shared" si="10"/>
      </c>
      <c r="X419">
        <f t="shared" si="11"/>
      </c>
      <c r="Y419">
        <f t="shared" si="12"/>
      </c>
    </row>
    <row r="420">
      <c r="M420">
        <f t="shared" si="0"/>
      </c>
      <c r="N420">
        <f t="shared" si="1"/>
      </c>
      <c r="O420">
        <f t="shared" si="2"/>
      </c>
      <c r="P420">
        <f t="shared" si="3"/>
      </c>
      <c r="Q420">
        <f t="shared" si="4"/>
      </c>
      <c r="R420">
        <f t="shared" si="5"/>
      </c>
      <c r="S420">
        <f t="shared" si="6"/>
      </c>
      <c r="T420">
        <f t="shared" si="7"/>
      </c>
      <c r="U420">
        <f t="shared" si="8"/>
      </c>
      <c r="V420" s="5">
        <f t="shared" si="9"/>
      </c>
      <c r="W420">
        <f t="shared" si="10"/>
      </c>
      <c r="X420">
        <f t="shared" si="11"/>
      </c>
      <c r="Y420">
        <f t="shared" si="12"/>
      </c>
    </row>
    <row r="421">
      <c r="M421">
        <f t="shared" si="0"/>
      </c>
      <c r="N421">
        <f t="shared" si="1"/>
      </c>
      <c r="O421">
        <f t="shared" si="2"/>
      </c>
      <c r="P421">
        <f t="shared" si="3"/>
      </c>
      <c r="Q421">
        <f t="shared" si="4"/>
      </c>
      <c r="R421">
        <f t="shared" si="5"/>
      </c>
      <c r="S421">
        <f t="shared" si="6"/>
      </c>
      <c r="T421">
        <f t="shared" si="7"/>
      </c>
      <c r="U421">
        <f t="shared" si="8"/>
      </c>
      <c r="V421" s="5">
        <f t="shared" si="9"/>
      </c>
      <c r="W421">
        <f t="shared" si="10"/>
      </c>
      <c r="X421">
        <f t="shared" si="11"/>
      </c>
      <c r="Y421">
        <f t="shared" si="12"/>
      </c>
    </row>
    <row r="422">
      <c r="M422">
        <f t="shared" si="0"/>
      </c>
      <c r="N422">
        <f t="shared" si="1"/>
      </c>
      <c r="O422">
        <f t="shared" si="2"/>
      </c>
      <c r="P422">
        <f t="shared" si="3"/>
      </c>
      <c r="Q422">
        <f t="shared" si="4"/>
      </c>
      <c r="R422">
        <f t="shared" si="5"/>
      </c>
      <c r="S422">
        <f t="shared" si="6"/>
      </c>
      <c r="T422">
        <f t="shared" si="7"/>
      </c>
      <c r="U422">
        <f t="shared" si="8"/>
      </c>
      <c r="V422" s="5">
        <f t="shared" si="9"/>
      </c>
      <c r="W422">
        <f t="shared" si="10"/>
      </c>
      <c r="X422">
        <f t="shared" si="11"/>
      </c>
      <c r="Y422">
        <f t="shared" si="12"/>
      </c>
    </row>
    <row r="423">
      <c r="M423">
        <f t="shared" si="0"/>
      </c>
      <c r="N423">
        <f t="shared" si="1"/>
      </c>
      <c r="O423">
        <f t="shared" si="2"/>
      </c>
      <c r="P423">
        <f t="shared" si="3"/>
      </c>
      <c r="Q423">
        <f t="shared" si="4"/>
      </c>
      <c r="R423">
        <f t="shared" si="5"/>
      </c>
      <c r="S423">
        <f t="shared" si="6"/>
      </c>
      <c r="T423">
        <f t="shared" si="7"/>
      </c>
      <c r="U423">
        <f t="shared" si="8"/>
      </c>
      <c r="V423" s="5">
        <f t="shared" si="9"/>
      </c>
      <c r="W423">
        <f t="shared" si="10"/>
      </c>
      <c r="X423">
        <f t="shared" si="11"/>
      </c>
      <c r="Y423">
        <f t="shared" si="12"/>
      </c>
    </row>
    <row r="424">
      <c r="M424">
        <f t="shared" si="0"/>
      </c>
      <c r="N424">
        <f t="shared" si="1"/>
      </c>
      <c r="O424">
        <f t="shared" si="2"/>
      </c>
      <c r="P424">
        <f t="shared" si="3"/>
      </c>
      <c r="Q424">
        <f t="shared" si="4"/>
      </c>
      <c r="R424">
        <f t="shared" si="5"/>
      </c>
      <c r="S424">
        <f t="shared" si="6"/>
      </c>
      <c r="T424">
        <f t="shared" si="7"/>
      </c>
      <c r="U424">
        <f t="shared" si="8"/>
      </c>
      <c r="V424" s="5">
        <f t="shared" si="9"/>
      </c>
      <c r="W424">
        <f t="shared" si="10"/>
      </c>
      <c r="X424">
        <f t="shared" si="11"/>
      </c>
      <c r="Y424">
        <f t="shared" si="12"/>
      </c>
    </row>
    <row r="425">
      <c r="M425">
        <f t="shared" si="0"/>
      </c>
      <c r="N425">
        <f t="shared" si="1"/>
      </c>
      <c r="O425">
        <f t="shared" si="2"/>
      </c>
      <c r="P425">
        <f t="shared" si="3"/>
      </c>
      <c r="Q425">
        <f t="shared" si="4"/>
      </c>
      <c r="R425">
        <f t="shared" si="5"/>
      </c>
      <c r="S425">
        <f t="shared" si="6"/>
      </c>
      <c r="T425">
        <f t="shared" si="7"/>
      </c>
      <c r="U425">
        <f t="shared" si="8"/>
      </c>
      <c r="V425" s="5">
        <f t="shared" si="9"/>
      </c>
      <c r="W425">
        <f t="shared" si="10"/>
      </c>
      <c r="X425">
        <f t="shared" si="11"/>
      </c>
      <c r="Y425">
        <f t="shared" si="12"/>
      </c>
    </row>
    <row r="426">
      <c r="M426">
        <f t="shared" si="0"/>
      </c>
      <c r="N426">
        <f t="shared" si="1"/>
      </c>
      <c r="O426">
        <f t="shared" si="2"/>
      </c>
      <c r="P426">
        <f t="shared" si="3"/>
      </c>
      <c r="Q426">
        <f t="shared" si="4"/>
      </c>
      <c r="R426">
        <f t="shared" si="5"/>
      </c>
      <c r="S426">
        <f t="shared" si="6"/>
      </c>
      <c r="T426">
        <f t="shared" si="7"/>
      </c>
      <c r="U426">
        <f t="shared" si="8"/>
      </c>
      <c r="V426" s="5">
        <f t="shared" si="9"/>
      </c>
      <c r="W426">
        <f t="shared" si="10"/>
      </c>
      <c r="X426">
        <f t="shared" si="11"/>
      </c>
      <c r="Y426">
        <f t="shared" si="12"/>
      </c>
    </row>
    <row r="427">
      <c r="M427">
        <f t="shared" si="0"/>
      </c>
      <c r="N427">
        <f t="shared" si="1"/>
      </c>
      <c r="O427">
        <f t="shared" si="2"/>
      </c>
      <c r="P427">
        <f t="shared" si="3"/>
      </c>
      <c r="Q427">
        <f t="shared" si="4"/>
      </c>
      <c r="R427">
        <f t="shared" si="5"/>
      </c>
      <c r="S427">
        <f t="shared" si="6"/>
      </c>
      <c r="T427">
        <f t="shared" si="7"/>
      </c>
      <c r="U427">
        <f t="shared" si="8"/>
      </c>
      <c r="V427" s="5">
        <f t="shared" si="9"/>
      </c>
      <c r="W427">
        <f t="shared" si="10"/>
      </c>
      <c r="X427">
        <f t="shared" si="11"/>
      </c>
      <c r="Y427">
        <f t="shared" si="12"/>
      </c>
    </row>
    <row r="428">
      <c r="M428">
        <f t="shared" si="0"/>
      </c>
      <c r="N428">
        <f t="shared" si="1"/>
      </c>
      <c r="O428">
        <f t="shared" si="2"/>
      </c>
      <c r="P428">
        <f t="shared" si="3"/>
      </c>
      <c r="Q428">
        <f t="shared" si="4"/>
      </c>
      <c r="R428">
        <f t="shared" si="5"/>
      </c>
      <c r="S428">
        <f t="shared" si="6"/>
      </c>
      <c r="T428">
        <f t="shared" si="7"/>
      </c>
      <c r="U428">
        <f t="shared" si="8"/>
      </c>
      <c r="V428" s="5">
        <f t="shared" si="9"/>
      </c>
      <c r="W428">
        <f t="shared" si="10"/>
      </c>
      <c r="X428">
        <f t="shared" si="11"/>
      </c>
      <c r="Y428">
        <f t="shared" si="12"/>
      </c>
    </row>
    <row r="429">
      <c r="M429">
        <f t="shared" si="0"/>
      </c>
      <c r="N429">
        <f t="shared" si="1"/>
      </c>
      <c r="O429">
        <f t="shared" si="2"/>
      </c>
      <c r="P429">
        <f t="shared" si="3"/>
      </c>
      <c r="Q429">
        <f t="shared" si="4"/>
      </c>
      <c r="R429">
        <f t="shared" si="5"/>
      </c>
      <c r="S429">
        <f t="shared" si="6"/>
      </c>
      <c r="T429">
        <f t="shared" si="7"/>
      </c>
      <c r="U429">
        <f t="shared" si="8"/>
      </c>
      <c r="V429" s="5">
        <f t="shared" si="9"/>
      </c>
      <c r="W429">
        <f t="shared" si="10"/>
      </c>
      <c r="X429">
        <f t="shared" si="11"/>
      </c>
      <c r="Y429">
        <f t="shared" si="12"/>
      </c>
    </row>
    <row r="430">
      <c r="M430">
        <f t="shared" si="0"/>
      </c>
      <c r="N430">
        <f t="shared" si="1"/>
      </c>
      <c r="O430">
        <f t="shared" si="2"/>
      </c>
      <c r="P430">
        <f t="shared" si="3"/>
      </c>
      <c r="Q430">
        <f t="shared" si="4"/>
      </c>
      <c r="R430">
        <f t="shared" si="5"/>
      </c>
      <c r="S430">
        <f t="shared" si="6"/>
      </c>
      <c r="T430">
        <f t="shared" si="7"/>
      </c>
      <c r="U430">
        <f t="shared" si="8"/>
      </c>
      <c r="V430" s="5">
        <f t="shared" si="9"/>
      </c>
      <c r="W430">
        <f t="shared" si="10"/>
      </c>
      <c r="X430">
        <f t="shared" si="11"/>
      </c>
      <c r="Y430">
        <f t="shared" si="12"/>
      </c>
    </row>
    <row r="431">
      <c r="M431">
        <f t="shared" si="0"/>
      </c>
      <c r="N431">
        <f t="shared" si="1"/>
      </c>
      <c r="O431">
        <f t="shared" si="2"/>
      </c>
      <c r="P431">
        <f t="shared" si="3"/>
      </c>
      <c r="Q431">
        <f t="shared" si="4"/>
      </c>
      <c r="R431">
        <f t="shared" si="5"/>
      </c>
      <c r="S431">
        <f t="shared" si="6"/>
      </c>
      <c r="T431">
        <f t="shared" si="7"/>
      </c>
      <c r="U431">
        <f t="shared" si="8"/>
      </c>
      <c r="V431" s="5">
        <f t="shared" si="9"/>
      </c>
      <c r="W431">
        <f t="shared" si="10"/>
      </c>
      <c r="X431">
        <f t="shared" si="11"/>
      </c>
      <c r="Y431">
        <f t="shared" si="12"/>
      </c>
    </row>
    <row r="432">
      <c r="M432">
        <f t="shared" si="0"/>
      </c>
      <c r="N432">
        <f t="shared" si="1"/>
      </c>
      <c r="O432">
        <f t="shared" si="2"/>
      </c>
      <c r="P432">
        <f t="shared" si="3"/>
      </c>
      <c r="Q432">
        <f t="shared" si="4"/>
      </c>
      <c r="R432">
        <f t="shared" si="5"/>
      </c>
      <c r="S432">
        <f t="shared" si="6"/>
      </c>
      <c r="T432">
        <f t="shared" si="7"/>
      </c>
      <c r="U432">
        <f t="shared" si="8"/>
      </c>
      <c r="V432" s="5">
        <f t="shared" si="9"/>
      </c>
      <c r="W432">
        <f t="shared" si="10"/>
      </c>
      <c r="X432">
        <f t="shared" si="11"/>
      </c>
      <c r="Y432">
        <f t="shared" si="12"/>
      </c>
    </row>
    <row r="433">
      <c r="M433">
        <f t="shared" si="0"/>
      </c>
      <c r="N433">
        <f t="shared" si="1"/>
      </c>
      <c r="O433">
        <f t="shared" si="2"/>
      </c>
      <c r="P433">
        <f t="shared" si="3"/>
      </c>
      <c r="Q433">
        <f t="shared" si="4"/>
      </c>
      <c r="R433">
        <f t="shared" si="5"/>
      </c>
      <c r="S433">
        <f t="shared" si="6"/>
      </c>
      <c r="T433">
        <f t="shared" si="7"/>
      </c>
      <c r="U433">
        <f t="shared" si="8"/>
      </c>
      <c r="V433" s="5">
        <f t="shared" si="9"/>
      </c>
      <c r="W433">
        <f t="shared" si="10"/>
      </c>
      <c r="X433">
        <f t="shared" si="11"/>
      </c>
      <c r="Y433">
        <f t="shared" si="12"/>
      </c>
    </row>
    <row r="434">
      <c r="M434">
        <f t="shared" si="0"/>
      </c>
      <c r="N434">
        <f t="shared" si="1"/>
      </c>
      <c r="O434">
        <f t="shared" si="2"/>
      </c>
      <c r="P434">
        <f t="shared" si="3"/>
      </c>
      <c r="Q434">
        <f t="shared" si="4"/>
      </c>
      <c r="R434">
        <f t="shared" si="5"/>
      </c>
      <c r="S434">
        <f t="shared" si="6"/>
      </c>
      <c r="T434">
        <f t="shared" si="7"/>
      </c>
      <c r="U434">
        <f t="shared" si="8"/>
      </c>
      <c r="V434" s="5">
        <f t="shared" si="9"/>
      </c>
      <c r="W434">
        <f t="shared" si="10"/>
      </c>
      <c r="X434">
        <f t="shared" si="11"/>
      </c>
      <c r="Y434">
        <f t="shared" si="12"/>
      </c>
    </row>
    <row r="435">
      <c r="M435">
        <f t="shared" si="0"/>
      </c>
      <c r="N435">
        <f t="shared" si="1"/>
      </c>
      <c r="O435">
        <f t="shared" si="2"/>
      </c>
      <c r="P435">
        <f t="shared" si="3"/>
      </c>
      <c r="Q435">
        <f t="shared" si="4"/>
      </c>
      <c r="R435">
        <f t="shared" si="5"/>
      </c>
      <c r="S435">
        <f t="shared" si="6"/>
      </c>
      <c r="T435">
        <f t="shared" si="7"/>
      </c>
      <c r="U435">
        <f t="shared" si="8"/>
      </c>
      <c r="V435" s="5">
        <f t="shared" si="9"/>
      </c>
      <c r="W435">
        <f t="shared" si="10"/>
      </c>
      <c r="X435">
        <f t="shared" si="11"/>
      </c>
      <c r="Y435">
        <f t="shared" si="12"/>
      </c>
    </row>
    <row r="436">
      <c r="M436">
        <f t="shared" si="0"/>
      </c>
      <c r="N436">
        <f t="shared" si="1"/>
      </c>
      <c r="O436">
        <f t="shared" si="2"/>
      </c>
      <c r="P436">
        <f t="shared" si="3"/>
      </c>
      <c r="Q436">
        <f t="shared" si="4"/>
      </c>
      <c r="R436">
        <f t="shared" si="5"/>
      </c>
      <c r="S436">
        <f t="shared" si="6"/>
      </c>
      <c r="T436">
        <f t="shared" si="7"/>
      </c>
      <c r="U436">
        <f t="shared" si="8"/>
      </c>
      <c r="V436" s="5">
        <f t="shared" si="9"/>
      </c>
      <c r="W436">
        <f t="shared" si="10"/>
      </c>
      <c r="X436">
        <f t="shared" si="11"/>
      </c>
      <c r="Y436">
        <f t="shared" si="12"/>
      </c>
    </row>
    <row r="437">
      <c r="M437">
        <f t="shared" si="0"/>
      </c>
      <c r="N437">
        <f t="shared" si="1"/>
      </c>
      <c r="O437">
        <f t="shared" si="2"/>
      </c>
      <c r="P437">
        <f t="shared" si="3"/>
      </c>
      <c r="Q437">
        <f t="shared" si="4"/>
      </c>
      <c r="R437">
        <f t="shared" si="5"/>
      </c>
      <c r="S437">
        <f t="shared" si="6"/>
      </c>
      <c r="T437">
        <f t="shared" si="7"/>
      </c>
      <c r="U437">
        <f t="shared" si="8"/>
      </c>
      <c r="V437" s="5">
        <f t="shared" si="9"/>
      </c>
      <c r="W437">
        <f t="shared" si="10"/>
      </c>
      <c r="X437">
        <f t="shared" si="11"/>
      </c>
      <c r="Y437">
        <f t="shared" si="12"/>
      </c>
    </row>
    <row r="438">
      <c r="M438">
        <f t="shared" si="0"/>
      </c>
      <c r="N438">
        <f t="shared" si="1"/>
      </c>
      <c r="O438">
        <f t="shared" si="2"/>
      </c>
      <c r="P438">
        <f t="shared" si="3"/>
      </c>
      <c r="Q438">
        <f t="shared" si="4"/>
      </c>
      <c r="R438">
        <f t="shared" si="5"/>
      </c>
      <c r="S438">
        <f t="shared" si="6"/>
      </c>
      <c r="T438">
        <f t="shared" si="7"/>
      </c>
      <c r="U438">
        <f t="shared" si="8"/>
      </c>
      <c r="V438" s="5">
        <f t="shared" si="9"/>
      </c>
      <c r="W438">
        <f t="shared" si="10"/>
      </c>
      <c r="X438">
        <f t="shared" si="11"/>
      </c>
      <c r="Y438">
        <f t="shared" si="12"/>
      </c>
    </row>
    <row r="439">
      <c r="M439">
        <f t="shared" si="0"/>
      </c>
      <c r="N439">
        <f t="shared" si="1"/>
      </c>
      <c r="O439">
        <f t="shared" si="2"/>
      </c>
      <c r="P439">
        <f t="shared" si="3"/>
      </c>
      <c r="Q439">
        <f t="shared" si="4"/>
      </c>
      <c r="R439">
        <f t="shared" si="5"/>
      </c>
      <c r="S439">
        <f t="shared" si="6"/>
      </c>
      <c r="T439">
        <f t="shared" si="7"/>
      </c>
      <c r="U439">
        <f t="shared" si="8"/>
      </c>
      <c r="V439" s="5">
        <f t="shared" si="9"/>
      </c>
      <c r="W439">
        <f t="shared" si="10"/>
      </c>
      <c r="X439">
        <f t="shared" si="11"/>
      </c>
      <c r="Y439">
        <f t="shared" si="12"/>
      </c>
    </row>
    <row r="440">
      <c r="M440">
        <f t="shared" si="0"/>
      </c>
      <c r="N440">
        <f t="shared" si="1"/>
      </c>
      <c r="O440">
        <f t="shared" si="2"/>
      </c>
      <c r="P440">
        <f t="shared" si="3"/>
      </c>
      <c r="Q440">
        <f t="shared" si="4"/>
      </c>
      <c r="R440">
        <f t="shared" si="5"/>
      </c>
      <c r="S440">
        <f t="shared" si="6"/>
      </c>
      <c r="T440">
        <f t="shared" si="7"/>
      </c>
      <c r="U440">
        <f t="shared" si="8"/>
      </c>
      <c r="V440" s="5">
        <f t="shared" si="9"/>
      </c>
      <c r="W440">
        <f t="shared" si="10"/>
      </c>
      <c r="X440">
        <f t="shared" si="11"/>
      </c>
      <c r="Y440">
        <f t="shared" si="12"/>
      </c>
    </row>
    <row r="441">
      <c r="M441">
        <f t="shared" si="0"/>
      </c>
      <c r="N441">
        <f t="shared" si="1"/>
      </c>
      <c r="O441">
        <f t="shared" si="2"/>
      </c>
      <c r="P441">
        <f t="shared" si="3"/>
      </c>
      <c r="Q441">
        <f t="shared" si="4"/>
      </c>
      <c r="R441">
        <f t="shared" si="5"/>
      </c>
      <c r="S441">
        <f t="shared" si="6"/>
      </c>
      <c r="T441">
        <f t="shared" si="7"/>
      </c>
      <c r="U441">
        <f t="shared" si="8"/>
      </c>
      <c r="V441" s="5">
        <f t="shared" si="9"/>
      </c>
      <c r="W441">
        <f t="shared" si="10"/>
      </c>
      <c r="X441">
        <f t="shared" si="11"/>
      </c>
      <c r="Y441">
        <f t="shared" si="12"/>
      </c>
    </row>
    <row r="442">
      <c r="M442">
        <f t="shared" si="0"/>
      </c>
      <c r="N442">
        <f t="shared" si="1"/>
      </c>
      <c r="O442">
        <f t="shared" si="2"/>
      </c>
      <c r="P442">
        <f t="shared" si="3"/>
      </c>
      <c r="Q442">
        <f t="shared" si="4"/>
      </c>
      <c r="R442">
        <f t="shared" si="5"/>
      </c>
      <c r="S442">
        <f t="shared" si="6"/>
      </c>
      <c r="T442">
        <f t="shared" si="7"/>
      </c>
      <c r="U442">
        <f t="shared" si="8"/>
      </c>
      <c r="V442" s="5">
        <f t="shared" si="9"/>
      </c>
      <c r="W442">
        <f t="shared" si="10"/>
      </c>
      <c r="X442">
        <f t="shared" si="11"/>
      </c>
      <c r="Y442">
        <f t="shared" si="12"/>
      </c>
    </row>
    <row r="443">
      <c r="M443">
        <f t="shared" si="0"/>
      </c>
      <c r="N443">
        <f t="shared" si="1"/>
      </c>
      <c r="O443">
        <f t="shared" si="2"/>
      </c>
      <c r="P443">
        <f t="shared" si="3"/>
      </c>
      <c r="Q443">
        <f t="shared" si="4"/>
      </c>
      <c r="R443">
        <f t="shared" si="5"/>
      </c>
      <c r="S443">
        <f t="shared" si="6"/>
      </c>
      <c r="T443">
        <f t="shared" si="7"/>
      </c>
      <c r="U443">
        <f t="shared" si="8"/>
      </c>
      <c r="V443" s="5">
        <f t="shared" si="9"/>
      </c>
      <c r="W443">
        <f t="shared" si="10"/>
      </c>
      <c r="X443">
        <f t="shared" si="11"/>
      </c>
      <c r="Y443">
        <f t="shared" si="12"/>
      </c>
    </row>
    <row r="444">
      <c r="M444">
        <f t="shared" si="0"/>
      </c>
      <c r="N444">
        <f t="shared" si="1"/>
      </c>
      <c r="O444">
        <f t="shared" si="2"/>
      </c>
      <c r="P444">
        <f t="shared" si="3"/>
      </c>
      <c r="Q444">
        <f t="shared" si="4"/>
      </c>
      <c r="R444">
        <f t="shared" si="5"/>
      </c>
      <c r="S444">
        <f t="shared" si="6"/>
      </c>
      <c r="T444">
        <f t="shared" si="7"/>
      </c>
      <c r="U444">
        <f t="shared" si="8"/>
      </c>
      <c r="V444" s="5">
        <f t="shared" si="9"/>
      </c>
      <c r="W444">
        <f t="shared" si="10"/>
      </c>
      <c r="X444">
        <f t="shared" si="11"/>
      </c>
      <c r="Y444">
        <f t="shared" si="12"/>
      </c>
    </row>
    <row r="445">
      <c r="M445">
        <f t="shared" si="0"/>
      </c>
      <c r="N445">
        <f t="shared" si="1"/>
      </c>
      <c r="O445">
        <f t="shared" si="2"/>
      </c>
      <c r="P445">
        <f t="shared" si="3"/>
      </c>
      <c r="Q445">
        <f t="shared" si="4"/>
      </c>
      <c r="R445">
        <f t="shared" si="5"/>
      </c>
      <c r="S445">
        <f t="shared" si="6"/>
      </c>
      <c r="T445">
        <f t="shared" si="7"/>
      </c>
      <c r="U445">
        <f t="shared" si="8"/>
      </c>
      <c r="V445" s="5">
        <f t="shared" si="9"/>
      </c>
      <c r="W445">
        <f t="shared" si="10"/>
      </c>
      <c r="X445">
        <f t="shared" si="11"/>
      </c>
      <c r="Y445">
        <f t="shared" si="12"/>
      </c>
    </row>
    <row r="446">
      <c r="M446">
        <f t="shared" si="0"/>
      </c>
      <c r="N446">
        <f t="shared" si="1"/>
      </c>
      <c r="O446">
        <f t="shared" si="2"/>
      </c>
      <c r="P446">
        <f t="shared" si="3"/>
      </c>
      <c r="Q446">
        <f t="shared" si="4"/>
      </c>
      <c r="R446">
        <f t="shared" si="5"/>
      </c>
      <c r="S446">
        <f t="shared" si="6"/>
      </c>
      <c r="T446">
        <f t="shared" si="7"/>
      </c>
      <c r="U446">
        <f t="shared" si="8"/>
      </c>
      <c r="V446" s="5">
        <f t="shared" si="9"/>
      </c>
      <c r="W446">
        <f t="shared" si="10"/>
      </c>
      <c r="X446">
        <f t="shared" si="11"/>
      </c>
      <c r="Y446">
        <f t="shared" si="12"/>
      </c>
    </row>
    <row r="447">
      <c r="M447">
        <f t="shared" si="0"/>
      </c>
      <c r="N447">
        <f t="shared" si="1"/>
      </c>
      <c r="O447">
        <f t="shared" si="2"/>
      </c>
      <c r="P447">
        <f t="shared" si="3"/>
      </c>
      <c r="Q447">
        <f t="shared" si="4"/>
      </c>
      <c r="R447">
        <f t="shared" si="5"/>
      </c>
      <c r="S447">
        <f t="shared" si="6"/>
      </c>
      <c r="T447">
        <f t="shared" si="7"/>
      </c>
      <c r="U447">
        <f t="shared" si="8"/>
      </c>
      <c r="V447" s="5">
        <f t="shared" si="9"/>
      </c>
      <c r="W447">
        <f t="shared" si="10"/>
      </c>
      <c r="X447">
        <f t="shared" si="11"/>
      </c>
      <c r="Y447">
        <f t="shared" si="12"/>
      </c>
    </row>
    <row r="448">
      <c r="M448">
        <f t="shared" si="0"/>
      </c>
      <c r="N448">
        <f t="shared" si="1"/>
      </c>
      <c r="O448">
        <f t="shared" si="2"/>
      </c>
      <c r="P448">
        <f t="shared" si="3"/>
      </c>
      <c r="Q448">
        <f t="shared" si="4"/>
      </c>
      <c r="R448">
        <f t="shared" si="5"/>
      </c>
      <c r="S448">
        <f t="shared" si="6"/>
      </c>
      <c r="T448">
        <f t="shared" si="7"/>
      </c>
      <c r="U448">
        <f t="shared" si="8"/>
      </c>
      <c r="V448" s="5">
        <f t="shared" si="9"/>
      </c>
      <c r="W448">
        <f t="shared" si="10"/>
      </c>
      <c r="X448">
        <f t="shared" si="11"/>
      </c>
      <c r="Y448">
        <f t="shared" si="12"/>
      </c>
    </row>
    <row r="449">
      <c r="M449">
        <f t="shared" si="0"/>
      </c>
      <c r="N449">
        <f t="shared" si="1"/>
      </c>
      <c r="O449">
        <f t="shared" si="2"/>
      </c>
      <c r="P449">
        <f t="shared" si="3"/>
      </c>
      <c r="Q449">
        <f t="shared" si="4"/>
      </c>
      <c r="R449">
        <f t="shared" si="5"/>
      </c>
      <c r="S449">
        <f t="shared" si="6"/>
      </c>
      <c r="T449">
        <f t="shared" si="7"/>
      </c>
      <c r="U449">
        <f t="shared" si="8"/>
      </c>
      <c r="V449" s="5">
        <f t="shared" si="9"/>
      </c>
      <c r="W449">
        <f t="shared" si="10"/>
      </c>
      <c r="X449">
        <f t="shared" si="11"/>
      </c>
      <c r="Y449">
        <f t="shared" si="12"/>
      </c>
    </row>
    <row r="450">
      <c r="M450">
        <f t="shared" si="0"/>
      </c>
      <c r="N450">
        <f t="shared" si="1"/>
      </c>
      <c r="O450">
        <f t="shared" si="2"/>
      </c>
      <c r="P450">
        <f t="shared" si="3"/>
      </c>
      <c r="Q450">
        <f t="shared" si="4"/>
      </c>
      <c r="R450">
        <f t="shared" si="5"/>
      </c>
      <c r="S450">
        <f t="shared" si="6"/>
      </c>
      <c r="T450">
        <f t="shared" si="7"/>
      </c>
      <c r="U450">
        <f t="shared" si="8"/>
      </c>
      <c r="V450" s="5">
        <f t="shared" si="9"/>
      </c>
      <c r="W450">
        <f t="shared" si="10"/>
      </c>
      <c r="X450">
        <f t="shared" si="11"/>
      </c>
      <c r="Y450">
        <f t="shared" si="12"/>
      </c>
    </row>
    <row r="451">
      <c r="M451">
        <f t="shared" si="0"/>
      </c>
      <c r="N451">
        <f t="shared" si="1"/>
      </c>
      <c r="O451">
        <f t="shared" si="2"/>
      </c>
      <c r="P451">
        <f t="shared" si="3"/>
      </c>
      <c r="Q451">
        <f t="shared" si="4"/>
      </c>
      <c r="R451">
        <f t="shared" si="5"/>
      </c>
      <c r="S451">
        <f t="shared" si="6"/>
      </c>
      <c r="T451">
        <f t="shared" si="7"/>
      </c>
      <c r="U451">
        <f t="shared" si="8"/>
      </c>
      <c r="V451" s="5">
        <f t="shared" si="9"/>
      </c>
      <c r="W451">
        <f t="shared" si="10"/>
      </c>
      <c r="X451">
        <f t="shared" si="11"/>
      </c>
      <c r="Y451">
        <f t="shared" si="12"/>
      </c>
    </row>
    <row r="452">
      <c r="M452">
        <f t="shared" si="0"/>
      </c>
      <c r="N452">
        <f t="shared" si="1"/>
      </c>
      <c r="O452">
        <f t="shared" si="2"/>
      </c>
      <c r="P452">
        <f t="shared" si="3"/>
      </c>
      <c r="Q452">
        <f t="shared" si="4"/>
      </c>
      <c r="R452">
        <f t="shared" si="5"/>
      </c>
      <c r="S452">
        <f t="shared" si="6"/>
      </c>
      <c r="T452">
        <f t="shared" si="7"/>
      </c>
      <c r="U452">
        <f t="shared" si="8"/>
      </c>
      <c r="V452" s="5">
        <f t="shared" si="9"/>
      </c>
      <c r="W452">
        <f t="shared" si="10"/>
      </c>
      <c r="X452">
        <f t="shared" si="11"/>
      </c>
      <c r="Y452">
        <f t="shared" si="12"/>
      </c>
    </row>
    <row r="453">
      <c r="M453">
        <f t="shared" si="0"/>
      </c>
      <c r="N453">
        <f t="shared" si="1"/>
      </c>
      <c r="O453">
        <f t="shared" si="2"/>
      </c>
      <c r="P453">
        <f t="shared" si="3"/>
      </c>
      <c r="Q453">
        <f t="shared" si="4"/>
      </c>
      <c r="R453">
        <f t="shared" si="5"/>
      </c>
      <c r="S453">
        <f t="shared" si="6"/>
      </c>
      <c r="T453">
        <f t="shared" si="7"/>
      </c>
      <c r="U453">
        <f t="shared" si="8"/>
      </c>
      <c r="V453" s="5">
        <f t="shared" si="9"/>
      </c>
      <c r="W453">
        <f t="shared" si="10"/>
      </c>
      <c r="X453">
        <f t="shared" si="11"/>
      </c>
      <c r="Y453">
        <f t="shared" si="12"/>
      </c>
    </row>
    <row r="454">
      <c r="M454">
        <f t="shared" si="0"/>
      </c>
      <c r="N454">
        <f t="shared" si="1"/>
      </c>
      <c r="O454">
        <f t="shared" si="2"/>
      </c>
      <c r="P454">
        <f t="shared" si="3"/>
      </c>
      <c r="Q454">
        <f t="shared" si="4"/>
      </c>
      <c r="R454">
        <f t="shared" si="5"/>
      </c>
      <c r="S454">
        <f t="shared" si="6"/>
      </c>
      <c r="T454">
        <f t="shared" si="7"/>
      </c>
      <c r="U454">
        <f t="shared" si="8"/>
      </c>
      <c r="V454" s="5">
        <f t="shared" si="9"/>
      </c>
      <c r="W454">
        <f t="shared" si="10"/>
      </c>
      <c r="X454">
        <f t="shared" si="11"/>
      </c>
      <c r="Y454">
        <f t="shared" si="12"/>
      </c>
    </row>
    <row r="455">
      <c r="M455">
        <f t="shared" si="0"/>
      </c>
      <c r="N455">
        <f t="shared" si="1"/>
      </c>
      <c r="O455">
        <f t="shared" si="2"/>
      </c>
      <c r="P455">
        <f t="shared" si="3"/>
      </c>
      <c r="Q455">
        <f t="shared" si="4"/>
      </c>
      <c r="R455">
        <f t="shared" si="5"/>
      </c>
      <c r="S455">
        <f t="shared" si="6"/>
      </c>
      <c r="T455">
        <f t="shared" si="7"/>
      </c>
      <c r="U455">
        <f t="shared" si="8"/>
      </c>
      <c r="V455" s="5">
        <f t="shared" si="9"/>
      </c>
      <c r="W455">
        <f t="shared" si="10"/>
      </c>
      <c r="X455">
        <f t="shared" si="11"/>
      </c>
      <c r="Y455">
        <f t="shared" si="12"/>
      </c>
    </row>
    <row r="456">
      <c r="M456">
        <f t="shared" si="0"/>
      </c>
      <c r="N456">
        <f t="shared" si="1"/>
      </c>
      <c r="O456">
        <f t="shared" si="2"/>
      </c>
      <c r="P456">
        <f t="shared" si="3"/>
      </c>
      <c r="Q456">
        <f t="shared" si="4"/>
      </c>
      <c r="R456">
        <f t="shared" si="5"/>
      </c>
      <c r="S456">
        <f t="shared" si="6"/>
      </c>
      <c r="T456">
        <f t="shared" si="7"/>
      </c>
      <c r="U456">
        <f t="shared" si="8"/>
      </c>
      <c r="V456" s="5">
        <f t="shared" si="9"/>
      </c>
      <c r="W456">
        <f t="shared" si="10"/>
      </c>
      <c r="X456">
        <f t="shared" si="11"/>
      </c>
      <c r="Y456">
        <f t="shared" si="12"/>
      </c>
    </row>
    <row r="457">
      <c r="M457">
        <f t="shared" si="0"/>
      </c>
      <c r="N457">
        <f t="shared" si="1"/>
      </c>
      <c r="O457">
        <f t="shared" si="2"/>
      </c>
      <c r="P457">
        <f t="shared" si="3"/>
      </c>
      <c r="Q457">
        <f t="shared" si="4"/>
      </c>
      <c r="R457">
        <f t="shared" si="5"/>
      </c>
      <c r="S457">
        <f t="shared" si="6"/>
      </c>
      <c r="T457">
        <f t="shared" si="7"/>
      </c>
      <c r="U457">
        <f t="shared" si="8"/>
      </c>
      <c r="V457" s="5">
        <f t="shared" si="9"/>
      </c>
      <c r="W457">
        <f t="shared" si="10"/>
      </c>
      <c r="X457">
        <f t="shared" si="11"/>
      </c>
      <c r="Y457">
        <f t="shared" si="12"/>
      </c>
    </row>
    <row r="458">
      <c r="M458">
        <f t="shared" si="0"/>
      </c>
      <c r="N458">
        <f t="shared" si="1"/>
      </c>
      <c r="O458">
        <f t="shared" si="2"/>
      </c>
      <c r="P458">
        <f t="shared" si="3"/>
      </c>
      <c r="Q458">
        <f t="shared" si="4"/>
      </c>
      <c r="R458">
        <f t="shared" si="5"/>
      </c>
      <c r="S458">
        <f t="shared" si="6"/>
      </c>
      <c r="T458">
        <f t="shared" si="7"/>
      </c>
      <c r="U458">
        <f t="shared" si="8"/>
      </c>
      <c r="V458" s="5">
        <f t="shared" si="9"/>
      </c>
      <c r="W458">
        <f t="shared" si="10"/>
      </c>
      <c r="X458">
        <f t="shared" si="11"/>
      </c>
      <c r="Y458">
        <f t="shared" si="12"/>
      </c>
    </row>
    <row r="459">
      <c r="M459">
        <f t="shared" si="0"/>
      </c>
      <c r="N459">
        <f t="shared" si="1"/>
      </c>
      <c r="O459">
        <f t="shared" si="2"/>
      </c>
      <c r="P459">
        <f t="shared" si="3"/>
      </c>
      <c r="Q459">
        <f t="shared" si="4"/>
      </c>
      <c r="R459">
        <f t="shared" si="5"/>
      </c>
      <c r="S459">
        <f t="shared" si="6"/>
      </c>
      <c r="T459">
        <f t="shared" si="7"/>
      </c>
      <c r="U459">
        <f t="shared" si="8"/>
      </c>
      <c r="V459" s="5">
        <f t="shared" si="9"/>
      </c>
      <c r="W459">
        <f t="shared" si="10"/>
      </c>
      <c r="X459">
        <f t="shared" si="11"/>
      </c>
      <c r="Y459">
        <f t="shared" si="12"/>
      </c>
    </row>
    <row r="460">
      <c r="M460">
        <f t="shared" si="0"/>
      </c>
      <c r="N460">
        <f t="shared" si="1"/>
      </c>
      <c r="O460">
        <f t="shared" si="2"/>
      </c>
      <c r="P460">
        <f t="shared" si="3"/>
      </c>
      <c r="Q460">
        <f t="shared" si="4"/>
      </c>
      <c r="R460">
        <f t="shared" si="5"/>
      </c>
      <c r="S460">
        <f t="shared" si="6"/>
      </c>
      <c r="T460">
        <f t="shared" si="7"/>
      </c>
      <c r="U460">
        <f t="shared" si="8"/>
      </c>
      <c r="V460" s="5">
        <f t="shared" si="9"/>
      </c>
      <c r="W460">
        <f t="shared" si="10"/>
      </c>
      <c r="X460">
        <f t="shared" si="11"/>
      </c>
      <c r="Y460">
        <f t="shared" si="12"/>
      </c>
    </row>
    <row r="461">
      <c r="M461">
        <f t="shared" si="0"/>
      </c>
      <c r="N461">
        <f t="shared" si="1"/>
      </c>
      <c r="O461">
        <f t="shared" si="2"/>
      </c>
      <c r="P461">
        <f t="shared" si="3"/>
      </c>
      <c r="Q461">
        <f t="shared" si="4"/>
      </c>
      <c r="R461">
        <f t="shared" si="5"/>
      </c>
      <c r="S461">
        <f t="shared" si="6"/>
      </c>
      <c r="T461">
        <f t="shared" si="7"/>
      </c>
      <c r="U461">
        <f t="shared" si="8"/>
      </c>
      <c r="V461" s="5">
        <f t="shared" si="9"/>
      </c>
      <c r="W461">
        <f t="shared" si="10"/>
      </c>
      <c r="X461">
        <f t="shared" si="11"/>
      </c>
      <c r="Y461">
        <f t="shared" si="12"/>
      </c>
    </row>
    <row r="462">
      <c r="M462">
        <f t="shared" si="0"/>
      </c>
      <c r="N462">
        <f t="shared" si="1"/>
      </c>
      <c r="O462">
        <f t="shared" si="2"/>
      </c>
      <c r="P462">
        <f t="shared" si="3"/>
      </c>
      <c r="Q462">
        <f t="shared" si="4"/>
      </c>
      <c r="R462">
        <f t="shared" si="5"/>
      </c>
      <c r="S462">
        <f t="shared" si="6"/>
      </c>
      <c r="T462">
        <f t="shared" si="7"/>
      </c>
      <c r="U462">
        <f t="shared" si="8"/>
      </c>
      <c r="V462" s="5">
        <f t="shared" si="9"/>
      </c>
      <c r="W462">
        <f t="shared" si="10"/>
      </c>
      <c r="X462">
        <f t="shared" si="11"/>
      </c>
      <c r="Y462">
        <f t="shared" si="12"/>
      </c>
    </row>
    <row r="463">
      <c r="M463">
        <f t="shared" si="0"/>
      </c>
      <c r="N463">
        <f t="shared" si="1"/>
      </c>
      <c r="O463">
        <f t="shared" si="2"/>
      </c>
      <c r="P463">
        <f t="shared" si="3"/>
      </c>
      <c r="Q463">
        <f t="shared" si="4"/>
      </c>
      <c r="R463">
        <f t="shared" si="5"/>
      </c>
      <c r="S463">
        <f t="shared" si="6"/>
      </c>
      <c r="T463">
        <f t="shared" si="7"/>
      </c>
      <c r="U463">
        <f t="shared" si="8"/>
      </c>
      <c r="V463" s="5">
        <f t="shared" si="9"/>
      </c>
      <c r="W463">
        <f t="shared" si="10"/>
      </c>
      <c r="X463">
        <f t="shared" si="11"/>
      </c>
      <c r="Y463">
        <f t="shared" si="12"/>
      </c>
    </row>
    <row r="464">
      <c r="M464">
        <f t="shared" si="0"/>
      </c>
      <c r="N464">
        <f t="shared" si="1"/>
      </c>
      <c r="O464">
        <f t="shared" si="2"/>
      </c>
      <c r="P464">
        <f t="shared" si="3"/>
      </c>
      <c r="Q464">
        <f t="shared" si="4"/>
      </c>
      <c r="R464">
        <f t="shared" si="5"/>
      </c>
      <c r="S464">
        <f t="shared" si="6"/>
      </c>
      <c r="T464">
        <f t="shared" si="7"/>
      </c>
      <c r="U464">
        <f t="shared" si="8"/>
      </c>
      <c r="V464" s="5">
        <f t="shared" si="9"/>
      </c>
      <c r="W464">
        <f t="shared" si="10"/>
      </c>
      <c r="X464">
        <f t="shared" si="11"/>
      </c>
      <c r="Y464">
        <f t="shared" si="12"/>
      </c>
    </row>
    <row r="465">
      <c r="M465">
        <f t="shared" si="0"/>
      </c>
      <c r="N465">
        <f t="shared" si="1"/>
      </c>
      <c r="O465">
        <f t="shared" si="2"/>
      </c>
      <c r="P465">
        <f t="shared" si="3"/>
      </c>
      <c r="Q465">
        <f t="shared" si="4"/>
      </c>
      <c r="R465">
        <f t="shared" si="5"/>
      </c>
      <c r="S465">
        <f t="shared" si="6"/>
      </c>
      <c r="T465">
        <f t="shared" si="7"/>
      </c>
      <c r="U465">
        <f t="shared" si="8"/>
      </c>
      <c r="V465" s="5">
        <f t="shared" si="9"/>
      </c>
      <c r="W465">
        <f t="shared" si="10"/>
      </c>
      <c r="X465">
        <f t="shared" si="11"/>
      </c>
      <c r="Y465">
        <f t="shared" si="12"/>
      </c>
    </row>
    <row r="466">
      <c r="M466">
        <f t="shared" si="0"/>
      </c>
      <c r="N466">
        <f t="shared" si="1"/>
      </c>
      <c r="O466">
        <f t="shared" si="2"/>
      </c>
      <c r="P466">
        <f t="shared" si="3"/>
      </c>
      <c r="Q466">
        <f t="shared" si="4"/>
      </c>
      <c r="R466">
        <f t="shared" si="5"/>
      </c>
      <c r="S466">
        <f t="shared" si="6"/>
      </c>
      <c r="T466">
        <f t="shared" si="7"/>
      </c>
      <c r="U466">
        <f t="shared" si="8"/>
      </c>
      <c r="V466" s="5">
        <f t="shared" si="9"/>
      </c>
      <c r="W466">
        <f t="shared" si="10"/>
      </c>
      <c r="X466">
        <f t="shared" si="11"/>
      </c>
      <c r="Y466">
        <f t="shared" si="12"/>
      </c>
    </row>
    <row r="467">
      <c r="M467">
        <f t="shared" si="0"/>
      </c>
      <c r="N467">
        <f t="shared" si="1"/>
      </c>
      <c r="O467">
        <f t="shared" si="2"/>
      </c>
      <c r="P467">
        <f t="shared" si="3"/>
      </c>
      <c r="Q467">
        <f t="shared" si="4"/>
      </c>
      <c r="R467">
        <f t="shared" si="5"/>
      </c>
      <c r="S467">
        <f t="shared" si="6"/>
      </c>
      <c r="T467">
        <f t="shared" si="7"/>
      </c>
      <c r="U467">
        <f t="shared" si="8"/>
      </c>
      <c r="V467" s="5">
        <f t="shared" si="9"/>
      </c>
      <c r="W467">
        <f t="shared" si="10"/>
      </c>
      <c r="X467">
        <f t="shared" si="11"/>
      </c>
      <c r="Y467">
        <f t="shared" si="12"/>
      </c>
    </row>
    <row r="468">
      <c r="M468">
        <f t="shared" si="0"/>
      </c>
      <c r="N468">
        <f t="shared" si="1"/>
      </c>
      <c r="O468">
        <f t="shared" si="2"/>
      </c>
      <c r="P468">
        <f t="shared" si="3"/>
      </c>
      <c r="Q468">
        <f t="shared" si="4"/>
      </c>
      <c r="R468">
        <f t="shared" si="5"/>
      </c>
      <c r="S468">
        <f t="shared" si="6"/>
      </c>
      <c r="T468">
        <f t="shared" si="7"/>
      </c>
      <c r="U468">
        <f t="shared" si="8"/>
      </c>
      <c r="V468" s="5">
        <f t="shared" si="9"/>
      </c>
      <c r="W468">
        <f t="shared" si="10"/>
      </c>
      <c r="X468">
        <f t="shared" si="11"/>
      </c>
      <c r="Y468">
        <f t="shared" si="12"/>
      </c>
    </row>
    <row r="469">
      <c r="M469">
        <f t="shared" si="0"/>
      </c>
      <c r="N469">
        <f t="shared" si="1"/>
      </c>
      <c r="O469">
        <f t="shared" si="2"/>
      </c>
      <c r="P469">
        <f t="shared" si="3"/>
      </c>
      <c r="Q469">
        <f t="shared" si="4"/>
      </c>
      <c r="R469">
        <f t="shared" si="5"/>
      </c>
      <c r="S469">
        <f t="shared" si="6"/>
      </c>
      <c r="T469">
        <f t="shared" si="7"/>
      </c>
      <c r="U469">
        <f t="shared" si="8"/>
      </c>
      <c r="V469" s="5">
        <f t="shared" si="9"/>
      </c>
      <c r="W469">
        <f t="shared" si="10"/>
      </c>
      <c r="X469">
        <f t="shared" si="11"/>
      </c>
      <c r="Y469">
        <f t="shared" si="12"/>
      </c>
    </row>
    <row r="470">
      <c r="M470">
        <f t="shared" si="0"/>
      </c>
      <c r="N470">
        <f t="shared" si="1"/>
      </c>
      <c r="O470">
        <f t="shared" si="2"/>
      </c>
      <c r="P470">
        <f t="shared" si="3"/>
      </c>
      <c r="Q470">
        <f t="shared" si="4"/>
      </c>
      <c r="R470">
        <f t="shared" si="5"/>
      </c>
      <c r="S470">
        <f t="shared" si="6"/>
      </c>
      <c r="T470">
        <f t="shared" si="7"/>
      </c>
      <c r="U470">
        <f t="shared" si="8"/>
      </c>
      <c r="V470" s="5">
        <f t="shared" si="9"/>
      </c>
      <c r="W470">
        <f t="shared" si="10"/>
      </c>
      <c r="X470">
        <f t="shared" si="11"/>
      </c>
      <c r="Y470">
        <f t="shared" si="12"/>
      </c>
    </row>
    <row r="471">
      <c r="M471">
        <f t="shared" si="0"/>
      </c>
      <c r="N471">
        <f t="shared" si="1"/>
      </c>
      <c r="O471">
        <f t="shared" si="2"/>
      </c>
      <c r="P471">
        <f t="shared" si="3"/>
      </c>
      <c r="Q471">
        <f t="shared" si="4"/>
      </c>
      <c r="R471">
        <f t="shared" si="5"/>
      </c>
      <c r="S471">
        <f t="shared" si="6"/>
      </c>
      <c r="T471">
        <f t="shared" si="7"/>
      </c>
      <c r="U471">
        <f t="shared" si="8"/>
      </c>
      <c r="V471" s="5">
        <f t="shared" si="9"/>
      </c>
      <c r="W471">
        <f t="shared" si="10"/>
      </c>
      <c r="X471">
        <f t="shared" si="11"/>
      </c>
      <c r="Y471">
        <f t="shared" si="12"/>
      </c>
    </row>
    <row r="472">
      <c r="M472">
        <f t="shared" si="0"/>
      </c>
      <c r="N472">
        <f t="shared" si="1"/>
      </c>
      <c r="O472">
        <f t="shared" si="2"/>
      </c>
      <c r="P472">
        <f t="shared" si="3"/>
      </c>
      <c r="Q472">
        <f t="shared" si="4"/>
      </c>
      <c r="R472">
        <f t="shared" si="5"/>
      </c>
      <c r="S472">
        <f t="shared" si="6"/>
      </c>
      <c r="T472">
        <f t="shared" si="7"/>
      </c>
      <c r="U472">
        <f t="shared" si="8"/>
      </c>
      <c r="V472" s="5">
        <f t="shared" si="9"/>
      </c>
      <c r="W472">
        <f t="shared" si="10"/>
      </c>
      <c r="X472">
        <f t="shared" si="11"/>
      </c>
      <c r="Y472">
        <f t="shared" si="12"/>
      </c>
    </row>
    <row r="473">
      <c r="M473">
        <f t="shared" si="0"/>
      </c>
      <c r="N473">
        <f t="shared" si="1"/>
      </c>
      <c r="O473">
        <f t="shared" si="2"/>
      </c>
      <c r="P473">
        <f t="shared" si="3"/>
      </c>
      <c r="Q473">
        <f t="shared" si="4"/>
      </c>
      <c r="R473">
        <f t="shared" si="5"/>
      </c>
      <c r="S473">
        <f t="shared" si="6"/>
      </c>
      <c r="T473">
        <f t="shared" si="7"/>
      </c>
      <c r="U473">
        <f t="shared" si="8"/>
      </c>
      <c r="V473" s="5">
        <f t="shared" si="9"/>
      </c>
      <c r="W473">
        <f t="shared" si="10"/>
      </c>
      <c r="X473">
        <f t="shared" si="11"/>
      </c>
      <c r="Y473">
        <f t="shared" si="12"/>
      </c>
    </row>
    <row r="474">
      <c r="M474">
        <f t="shared" si="0"/>
      </c>
      <c r="N474">
        <f t="shared" si="1"/>
      </c>
      <c r="O474">
        <f t="shared" si="2"/>
      </c>
      <c r="P474">
        <f t="shared" si="3"/>
      </c>
      <c r="Q474">
        <f t="shared" si="4"/>
      </c>
      <c r="R474">
        <f t="shared" si="5"/>
      </c>
      <c r="S474">
        <f t="shared" si="6"/>
      </c>
      <c r="T474">
        <f t="shared" si="7"/>
      </c>
      <c r="U474">
        <f t="shared" si="8"/>
      </c>
      <c r="V474" s="5">
        <f t="shared" si="9"/>
      </c>
      <c r="W474">
        <f t="shared" si="10"/>
      </c>
      <c r="X474">
        <f t="shared" si="11"/>
      </c>
      <c r="Y474">
        <f t="shared" si="12"/>
      </c>
    </row>
    <row r="475">
      <c r="M475">
        <f t="shared" si="0"/>
      </c>
      <c r="N475">
        <f t="shared" si="1"/>
      </c>
      <c r="O475">
        <f t="shared" si="2"/>
      </c>
      <c r="P475">
        <f t="shared" si="3"/>
      </c>
      <c r="Q475">
        <f t="shared" si="4"/>
      </c>
      <c r="R475">
        <f t="shared" si="5"/>
      </c>
      <c r="S475">
        <f t="shared" si="6"/>
      </c>
      <c r="T475">
        <f t="shared" si="7"/>
      </c>
      <c r="U475">
        <f t="shared" si="8"/>
      </c>
      <c r="V475" s="5">
        <f t="shared" si="9"/>
      </c>
      <c r="W475">
        <f t="shared" si="10"/>
      </c>
      <c r="X475">
        <f t="shared" si="11"/>
      </c>
      <c r="Y475">
        <f t="shared" si="12"/>
      </c>
    </row>
    <row r="476">
      <c r="M476">
        <f t="shared" si="0"/>
      </c>
      <c r="N476">
        <f t="shared" si="1"/>
      </c>
      <c r="O476">
        <f t="shared" si="2"/>
      </c>
      <c r="P476">
        <f t="shared" si="3"/>
      </c>
      <c r="Q476">
        <f t="shared" si="4"/>
      </c>
      <c r="R476">
        <f t="shared" si="5"/>
      </c>
      <c r="S476">
        <f t="shared" si="6"/>
      </c>
      <c r="T476">
        <f t="shared" si="7"/>
      </c>
      <c r="U476">
        <f t="shared" si="8"/>
      </c>
      <c r="V476" s="5">
        <f t="shared" si="9"/>
      </c>
      <c r="W476">
        <f t="shared" si="10"/>
      </c>
      <c r="X476">
        <f t="shared" si="11"/>
      </c>
      <c r="Y476">
        <f t="shared" si="12"/>
      </c>
    </row>
    <row r="477">
      <c r="M477">
        <f t="shared" si="0"/>
      </c>
      <c r="N477">
        <f t="shared" si="1"/>
      </c>
      <c r="O477">
        <f t="shared" si="2"/>
      </c>
      <c r="P477">
        <f t="shared" si="3"/>
      </c>
      <c r="Q477">
        <f t="shared" si="4"/>
      </c>
      <c r="R477">
        <f t="shared" si="5"/>
      </c>
      <c r="S477">
        <f t="shared" si="6"/>
      </c>
      <c r="T477">
        <f t="shared" si="7"/>
      </c>
      <c r="U477">
        <f t="shared" si="8"/>
      </c>
      <c r="V477" s="5">
        <f t="shared" si="9"/>
      </c>
      <c r="W477">
        <f t="shared" si="10"/>
      </c>
      <c r="X477">
        <f t="shared" si="11"/>
      </c>
      <c r="Y477">
        <f t="shared" si="12"/>
      </c>
    </row>
    <row r="478">
      <c r="M478">
        <f t="shared" si="0"/>
      </c>
      <c r="N478">
        <f t="shared" si="1"/>
      </c>
      <c r="O478">
        <f t="shared" si="2"/>
      </c>
      <c r="P478">
        <f t="shared" si="3"/>
      </c>
      <c r="Q478">
        <f t="shared" si="4"/>
      </c>
      <c r="R478">
        <f t="shared" si="5"/>
      </c>
      <c r="S478">
        <f t="shared" si="6"/>
      </c>
      <c r="T478">
        <f t="shared" si="7"/>
      </c>
      <c r="U478">
        <f t="shared" si="8"/>
      </c>
      <c r="V478" s="5">
        <f t="shared" si="9"/>
      </c>
      <c r="W478">
        <f t="shared" si="10"/>
      </c>
      <c r="X478">
        <f t="shared" si="11"/>
      </c>
      <c r="Y478">
        <f t="shared" si="12"/>
      </c>
    </row>
    <row r="479">
      <c r="M479">
        <f t="shared" si="0"/>
      </c>
      <c r="N479">
        <f t="shared" si="1"/>
      </c>
      <c r="O479">
        <f t="shared" si="2"/>
      </c>
      <c r="P479">
        <f t="shared" si="3"/>
      </c>
      <c r="Q479">
        <f t="shared" si="4"/>
      </c>
      <c r="R479">
        <f t="shared" si="5"/>
      </c>
      <c r="S479">
        <f t="shared" si="6"/>
      </c>
      <c r="T479">
        <f t="shared" si="7"/>
      </c>
      <c r="U479">
        <f t="shared" si="8"/>
      </c>
      <c r="V479" s="5">
        <f t="shared" si="9"/>
      </c>
      <c r="W479">
        <f t="shared" si="10"/>
      </c>
      <c r="X479">
        <f t="shared" si="11"/>
      </c>
      <c r="Y479">
        <f t="shared" si="12"/>
      </c>
    </row>
    <row r="480">
      <c r="M480">
        <f t="shared" si="0"/>
      </c>
      <c r="N480">
        <f t="shared" si="1"/>
      </c>
      <c r="O480">
        <f t="shared" si="2"/>
      </c>
      <c r="P480">
        <f t="shared" si="3"/>
      </c>
      <c r="Q480">
        <f t="shared" si="4"/>
      </c>
      <c r="R480">
        <f t="shared" si="5"/>
      </c>
      <c r="S480">
        <f t="shared" si="6"/>
      </c>
      <c r="T480">
        <f t="shared" si="7"/>
      </c>
      <c r="U480">
        <f t="shared" si="8"/>
      </c>
      <c r="V480" s="5">
        <f t="shared" si="9"/>
      </c>
      <c r="W480">
        <f t="shared" si="10"/>
      </c>
      <c r="X480">
        <f t="shared" si="11"/>
      </c>
      <c r="Y480">
        <f t="shared" si="12"/>
      </c>
    </row>
    <row r="481">
      <c r="M481">
        <f t="shared" si="0"/>
      </c>
      <c r="N481">
        <f t="shared" si="1"/>
      </c>
      <c r="O481">
        <f t="shared" si="2"/>
      </c>
      <c r="P481">
        <f t="shared" si="3"/>
      </c>
      <c r="Q481">
        <f t="shared" si="4"/>
      </c>
      <c r="R481">
        <f t="shared" si="5"/>
      </c>
      <c r="S481">
        <f t="shared" si="6"/>
      </c>
      <c r="T481">
        <f t="shared" si="7"/>
      </c>
      <c r="U481">
        <f t="shared" si="8"/>
      </c>
      <c r="V481" s="5">
        <f t="shared" si="9"/>
      </c>
      <c r="W481">
        <f t="shared" si="10"/>
      </c>
      <c r="X481">
        <f t="shared" si="11"/>
      </c>
      <c r="Y481">
        <f t="shared" si="12"/>
      </c>
    </row>
    <row r="482">
      <c r="M482">
        <f t="shared" si="0"/>
      </c>
      <c r="N482">
        <f t="shared" si="1"/>
      </c>
      <c r="O482">
        <f t="shared" si="2"/>
      </c>
      <c r="P482">
        <f t="shared" si="3"/>
      </c>
      <c r="Q482">
        <f t="shared" si="4"/>
      </c>
      <c r="R482">
        <f t="shared" si="5"/>
      </c>
      <c r="S482">
        <f t="shared" si="6"/>
      </c>
      <c r="T482">
        <f t="shared" si="7"/>
      </c>
      <c r="U482">
        <f t="shared" si="8"/>
      </c>
      <c r="V482" s="5">
        <f t="shared" si="9"/>
      </c>
      <c r="W482">
        <f t="shared" si="10"/>
      </c>
      <c r="X482">
        <f t="shared" si="11"/>
      </c>
      <c r="Y482">
        <f t="shared" si="12"/>
      </c>
    </row>
    <row r="483">
      <c r="M483">
        <f t="shared" si="0"/>
      </c>
      <c r="N483">
        <f t="shared" si="1"/>
      </c>
      <c r="O483">
        <f t="shared" si="2"/>
      </c>
      <c r="P483">
        <f t="shared" si="3"/>
      </c>
      <c r="Q483">
        <f t="shared" si="4"/>
      </c>
      <c r="R483">
        <f t="shared" si="5"/>
      </c>
      <c r="S483">
        <f t="shared" si="6"/>
      </c>
      <c r="T483">
        <f t="shared" si="7"/>
      </c>
      <c r="U483">
        <f t="shared" si="8"/>
      </c>
      <c r="V483" s="5">
        <f t="shared" si="9"/>
      </c>
      <c r="W483">
        <f t="shared" si="10"/>
      </c>
      <c r="X483">
        <f t="shared" si="11"/>
      </c>
      <c r="Y483">
        <f t="shared" si="12"/>
      </c>
    </row>
    <row r="484">
      <c r="M484">
        <f t="shared" si="0"/>
      </c>
      <c r="N484">
        <f t="shared" si="1"/>
      </c>
      <c r="O484">
        <f t="shared" si="2"/>
      </c>
      <c r="P484">
        <f t="shared" si="3"/>
      </c>
      <c r="Q484">
        <f t="shared" si="4"/>
      </c>
      <c r="R484">
        <f t="shared" si="5"/>
      </c>
      <c r="S484">
        <f t="shared" si="6"/>
      </c>
      <c r="T484">
        <f t="shared" si="7"/>
      </c>
      <c r="U484">
        <f t="shared" si="8"/>
      </c>
      <c r="V484" s="5">
        <f t="shared" si="9"/>
      </c>
      <c r="W484">
        <f t="shared" si="10"/>
      </c>
      <c r="X484">
        <f t="shared" si="11"/>
      </c>
      <c r="Y484">
        <f t="shared" si="12"/>
      </c>
    </row>
    <row r="485">
      <c r="M485">
        <f t="shared" si="0"/>
      </c>
      <c r="N485">
        <f t="shared" si="1"/>
      </c>
      <c r="O485">
        <f t="shared" si="2"/>
      </c>
      <c r="P485">
        <f t="shared" si="3"/>
      </c>
      <c r="Q485">
        <f t="shared" si="4"/>
      </c>
      <c r="R485">
        <f t="shared" si="5"/>
      </c>
      <c r="S485">
        <f t="shared" si="6"/>
      </c>
      <c r="T485">
        <f t="shared" si="7"/>
      </c>
      <c r="U485">
        <f t="shared" si="8"/>
      </c>
      <c r="V485" s="5">
        <f t="shared" si="9"/>
      </c>
      <c r="W485">
        <f t="shared" si="10"/>
      </c>
      <c r="X485">
        <f t="shared" si="11"/>
      </c>
      <c r="Y485">
        <f t="shared" si="12"/>
      </c>
    </row>
    <row r="486">
      <c r="M486">
        <f t="shared" si="0"/>
      </c>
      <c r="N486">
        <f t="shared" si="1"/>
      </c>
      <c r="O486">
        <f t="shared" si="2"/>
      </c>
      <c r="P486">
        <f t="shared" si="3"/>
      </c>
      <c r="Q486">
        <f t="shared" si="4"/>
      </c>
      <c r="R486">
        <f t="shared" si="5"/>
      </c>
      <c r="S486">
        <f t="shared" si="6"/>
      </c>
      <c r="T486">
        <f t="shared" si="7"/>
      </c>
      <c r="U486">
        <f t="shared" si="8"/>
      </c>
      <c r="V486" s="5">
        <f t="shared" si="9"/>
      </c>
      <c r="W486">
        <f t="shared" si="10"/>
      </c>
      <c r="X486">
        <f t="shared" si="11"/>
      </c>
      <c r="Y486">
        <f t="shared" si="12"/>
      </c>
    </row>
    <row r="487">
      <c r="M487">
        <f t="shared" si="0"/>
      </c>
      <c r="N487">
        <f t="shared" si="1"/>
      </c>
      <c r="O487">
        <f t="shared" si="2"/>
      </c>
      <c r="P487">
        <f t="shared" si="3"/>
      </c>
      <c r="Q487">
        <f t="shared" si="4"/>
      </c>
      <c r="R487">
        <f t="shared" si="5"/>
      </c>
      <c r="S487">
        <f t="shared" si="6"/>
      </c>
      <c r="T487">
        <f t="shared" si="7"/>
      </c>
      <c r="U487">
        <f t="shared" si="8"/>
      </c>
      <c r="V487" s="5">
        <f t="shared" si="9"/>
      </c>
      <c r="W487">
        <f t="shared" si="10"/>
      </c>
      <c r="X487">
        <f t="shared" si="11"/>
      </c>
      <c r="Y487">
        <f t="shared" si="12"/>
      </c>
    </row>
    <row r="488">
      <c r="M488">
        <f t="shared" si="0"/>
      </c>
      <c r="N488">
        <f t="shared" si="1"/>
      </c>
      <c r="O488">
        <f t="shared" si="2"/>
      </c>
      <c r="P488">
        <f t="shared" si="3"/>
      </c>
      <c r="Q488">
        <f t="shared" si="4"/>
      </c>
      <c r="R488">
        <f t="shared" si="5"/>
      </c>
      <c r="S488">
        <f t="shared" si="6"/>
      </c>
      <c r="T488">
        <f t="shared" si="7"/>
      </c>
      <c r="U488">
        <f t="shared" si="8"/>
      </c>
      <c r="V488" s="5">
        <f t="shared" si="9"/>
      </c>
      <c r="W488">
        <f t="shared" si="10"/>
      </c>
      <c r="X488">
        <f t="shared" si="11"/>
      </c>
      <c r="Y488">
        <f t="shared" si="12"/>
      </c>
    </row>
    <row r="489">
      <c r="M489">
        <f t="shared" si="0"/>
      </c>
      <c r="N489">
        <f t="shared" si="1"/>
      </c>
      <c r="O489">
        <f t="shared" si="2"/>
      </c>
      <c r="P489">
        <f t="shared" si="3"/>
      </c>
      <c r="Q489">
        <f t="shared" si="4"/>
      </c>
      <c r="R489">
        <f t="shared" si="5"/>
      </c>
      <c r="S489">
        <f t="shared" si="6"/>
      </c>
      <c r="T489">
        <f t="shared" si="7"/>
      </c>
      <c r="U489">
        <f t="shared" si="8"/>
      </c>
      <c r="V489" s="5">
        <f t="shared" si="9"/>
      </c>
      <c r="W489">
        <f t="shared" si="10"/>
      </c>
      <c r="X489">
        <f t="shared" si="11"/>
      </c>
      <c r="Y489">
        <f t="shared" si="12"/>
      </c>
    </row>
    <row r="490">
      <c r="M490">
        <f t="shared" si="0"/>
      </c>
      <c r="N490">
        <f t="shared" si="1"/>
      </c>
      <c r="O490">
        <f t="shared" si="2"/>
      </c>
      <c r="P490">
        <f t="shared" si="3"/>
      </c>
      <c r="Q490">
        <f t="shared" si="4"/>
      </c>
      <c r="R490">
        <f t="shared" si="5"/>
      </c>
      <c r="S490">
        <f t="shared" si="6"/>
      </c>
      <c r="T490">
        <f t="shared" si="7"/>
      </c>
      <c r="U490">
        <f t="shared" si="8"/>
      </c>
      <c r="V490" s="5">
        <f t="shared" si="9"/>
      </c>
      <c r="W490">
        <f t="shared" si="10"/>
      </c>
      <c r="X490">
        <f t="shared" si="11"/>
      </c>
      <c r="Y490">
        <f t="shared" si="12"/>
      </c>
    </row>
    <row r="491">
      <c r="M491">
        <f t="shared" si="0"/>
      </c>
      <c r="N491">
        <f t="shared" si="1"/>
      </c>
      <c r="O491">
        <f t="shared" si="2"/>
      </c>
      <c r="P491">
        <f t="shared" si="3"/>
      </c>
      <c r="Q491">
        <f t="shared" si="4"/>
      </c>
      <c r="R491">
        <f t="shared" si="5"/>
      </c>
      <c r="S491">
        <f t="shared" si="6"/>
      </c>
      <c r="T491">
        <f t="shared" si="7"/>
      </c>
      <c r="U491">
        <f t="shared" si="8"/>
      </c>
      <c r="V491" s="5">
        <f t="shared" si="9"/>
      </c>
      <c r="W491">
        <f t="shared" si="10"/>
      </c>
      <c r="X491">
        <f t="shared" si="11"/>
      </c>
      <c r="Y491">
        <f t="shared" si="12"/>
      </c>
    </row>
    <row r="492">
      <c r="M492">
        <f t="shared" si="0"/>
      </c>
      <c r="N492">
        <f t="shared" si="1"/>
      </c>
      <c r="O492">
        <f t="shared" si="2"/>
      </c>
      <c r="P492">
        <f t="shared" si="3"/>
      </c>
      <c r="Q492">
        <f t="shared" si="4"/>
      </c>
      <c r="R492">
        <f t="shared" si="5"/>
      </c>
      <c r="S492">
        <f t="shared" si="6"/>
      </c>
      <c r="T492">
        <f t="shared" si="7"/>
      </c>
      <c r="U492">
        <f t="shared" si="8"/>
      </c>
      <c r="V492" s="5">
        <f t="shared" si="9"/>
      </c>
      <c r="W492">
        <f t="shared" si="10"/>
      </c>
      <c r="X492">
        <f t="shared" si="11"/>
      </c>
      <c r="Y492">
        <f t="shared" si="12"/>
      </c>
    </row>
    <row r="493">
      <c r="M493">
        <f t="shared" si="0"/>
      </c>
      <c r="N493">
        <f t="shared" si="1"/>
      </c>
      <c r="O493">
        <f t="shared" si="2"/>
      </c>
      <c r="P493">
        <f t="shared" si="3"/>
      </c>
      <c r="Q493">
        <f t="shared" si="4"/>
      </c>
      <c r="R493">
        <f t="shared" si="5"/>
      </c>
      <c r="S493">
        <f t="shared" si="6"/>
      </c>
      <c r="T493">
        <f t="shared" si="7"/>
      </c>
      <c r="U493">
        <f t="shared" si="8"/>
      </c>
      <c r="V493" s="5">
        <f t="shared" si="9"/>
      </c>
      <c r="W493">
        <f t="shared" si="10"/>
      </c>
      <c r="X493">
        <f t="shared" si="11"/>
      </c>
      <c r="Y493">
        <f t="shared" si="12"/>
      </c>
    </row>
    <row r="494">
      <c r="M494">
        <f t="shared" si="0"/>
      </c>
      <c r="N494">
        <f t="shared" si="1"/>
      </c>
      <c r="O494">
        <f t="shared" si="2"/>
      </c>
      <c r="P494">
        <f t="shared" si="3"/>
      </c>
      <c r="Q494">
        <f t="shared" si="4"/>
      </c>
      <c r="R494">
        <f t="shared" si="5"/>
      </c>
      <c r="S494">
        <f t="shared" si="6"/>
      </c>
      <c r="T494">
        <f t="shared" si="7"/>
      </c>
      <c r="U494">
        <f t="shared" si="8"/>
      </c>
      <c r="V494" s="5">
        <f t="shared" si="9"/>
      </c>
      <c r="W494">
        <f t="shared" si="10"/>
      </c>
      <c r="X494">
        <f t="shared" si="11"/>
      </c>
      <c r="Y494">
        <f t="shared" si="12"/>
      </c>
    </row>
    <row r="495">
      <c r="M495">
        <f t="shared" si="0"/>
      </c>
      <c r="N495">
        <f t="shared" si="1"/>
      </c>
      <c r="O495">
        <f t="shared" si="2"/>
      </c>
      <c r="P495">
        <f t="shared" si="3"/>
      </c>
      <c r="Q495">
        <f t="shared" si="4"/>
      </c>
      <c r="R495">
        <f t="shared" si="5"/>
      </c>
      <c r="S495">
        <f t="shared" si="6"/>
      </c>
      <c r="T495">
        <f t="shared" si="7"/>
      </c>
      <c r="U495">
        <f t="shared" si="8"/>
      </c>
      <c r="V495" s="5">
        <f t="shared" si="9"/>
      </c>
      <c r="W495">
        <f t="shared" si="10"/>
      </c>
      <c r="X495">
        <f t="shared" si="11"/>
      </c>
      <c r="Y495">
        <f t="shared" si="12"/>
      </c>
    </row>
    <row r="496">
      <c r="M496">
        <f t="shared" si="0"/>
      </c>
      <c r="N496">
        <f t="shared" si="1"/>
      </c>
      <c r="O496">
        <f t="shared" si="2"/>
      </c>
      <c r="P496">
        <f t="shared" si="3"/>
      </c>
      <c r="Q496">
        <f t="shared" si="4"/>
      </c>
      <c r="R496">
        <f t="shared" si="5"/>
      </c>
      <c r="S496">
        <f t="shared" si="6"/>
      </c>
      <c r="T496">
        <f t="shared" si="7"/>
      </c>
      <c r="U496">
        <f t="shared" si="8"/>
      </c>
      <c r="V496" s="5">
        <f t="shared" si="9"/>
      </c>
      <c r="W496">
        <f t="shared" si="10"/>
      </c>
      <c r="X496">
        <f t="shared" si="11"/>
      </c>
      <c r="Y496">
        <f t="shared" si="12"/>
      </c>
    </row>
    <row r="497">
      <c r="M497">
        <f t="shared" si="0"/>
      </c>
      <c r="N497">
        <f t="shared" si="1"/>
      </c>
      <c r="O497">
        <f t="shared" si="2"/>
      </c>
      <c r="P497">
        <f t="shared" si="3"/>
      </c>
      <c r="Q497">
        <f t="shared" si="4"/>
      </c>
      <c r="R497">
        <f t="shared" si="5"/>
      </c>
      <c r="S497">
        <f t="shared" si="6"/>
      </c>
      <c r="T497">
        <f t="shared" si="7"/>
      </c>
      <c r="U497">
        <f t="shared" si="8"/>
      </c>
      <c r="V497" s="5">
        <f t="shared" si="9"/>
      </c>
      <c r="W497">
        <f t="shared" si="10"/>
      </c>
      <c r="X497">
        <f t="shared" si="11"/>
      </c>
      <c r="Y497">
        <f t="shared" si="12"/>
      </c>
    </row>
    <row r="498">
      <c r="M498">
        <f t="shared" si="0"/>
      </c>
      <c r="N498">
        <f t="shared" si="1"/>
      </c>
      <c r="O498">
        <f t="shared" si="2"/>
      </c>
      <c r="P498">
        <f t="shared" si="3"/>
      </c>
      <c r="Q498">
        <f t="shared" si="4"/>
      </c>
      <c r="R498">
        <f t="shared" si="5"/>
      </c>
      <c r="S498">
        <f t="shared" si="6"/>
      </c>
      <c r="T498">
        <f t="shared" si="7"/>
      </c>
      <c r="U498">
        <f t="shared" si="8"/>
      </c>
      <c r="V498" s="5">
        <f t="shared" si="9"/>
      </c>
      <c r="W498">
        <f t="shared" si="10"/>
      </c>
      <c r="X498">
        <f t="shared" si="11"/>
      </c>
      <c r="Y498">
        <f t="shared" si="12"/>
      </c>
    </row>
    <row r="499">
      <c r="M499">
        <f t="shared" si="0"/>
      </c>
      <c r="N499">
        <f t="shared" si="1"/>
      </c>
      <c r="O499">
        <f t="shared" si="2"/>
      </c>
      <c r="P499">
        <f t="shared" si="3"/>
      </c>
      <c r="Q499">
        <f t="shared" si="4"/>
      </c>
      <c r="R499">
        <f t="shared" si="5"/>
      </c>
      <c r="S499">
        <f t="shared" si="6"/>
      </c>
      <c r="T499">
        <f t="shared" si="7"/>
      </c>
      <c r="U499">
        <f t="shared" si="8"/>
      </c>
      <c r="V499" s="5">
        <f t="shared" si="9"/>
      </c>
      <c r="W499">
        <f t="shared" si="10"/>
      </c>
      <c r="X499">
        <f t="shared" si="11"/>
      </c>
      <c r="Y499">
        <f t="shared" si="12"/>
      </c>
    </row>
    <row r="500">
      <c r="M500">
        <f t="shared" si="0"/>
      </c>
      <c r="N500">
        <f t="shared" si="1"/>
      </c>
      <c r="O500">
        <f t="shared" si="2"/>
      </c>
      <c r="P500">
        <f t="shared" si="3"/>
      </c>
      <c r="Q500">
        <f t="shared" si="4"/>
      </c>
      <c r="R500">
        <f t="shared" si="5"/>
      </c>
      <c r="S500">
        <f t="shared" si="6"/>
      </c>
      <c r="T500">
        <f t="shared" si="7"/>
      </c>
      <c r="U500">
        <f t="shared" si="8"/>
      </c>
      <c r="V500" s="5">
        <f t="shared" si="9"/>
      </c>
      <c r="W500">
        <f t="shared" si="10"/>
      </c>
      <c r="X500">
        <f t="shared" si="11"/>
      </c>
      <c r="Y500">
        <f t="shared" si="12"/>
      </c>
    </row>
    <row r="501">
      <c r="M501">
        <f t="shared" si="0"/>
      </c>
      <c r="N501">
        <f t="shared" si="1"/>
      </c>
      <c r="O501">
        <f t="shared" si="2"/>
      </c>
      <c r="P501">
        <f t="shared" si="3"/>
      </c>
      <c r="Q501">
        <f t="shared" si="4"/>
      </c>
      <c r="R501">
        <f t="shared" si="5"/>
      </c>
      <c r="S501">
        <f t="shared" si="6"/>
      </c>
      <c r="T501">
        <f t="shared" si="7"/>
      </c>
      <c r="U501">
        <f t="shared" si="8"/>
      </c>
      <c r="V501" s="5">
        <f t="shared" si="9"/>
      </c>
      <c r="W501">
        <f t="shared" si="10"/>
      </c>
      <c r="X501">
        <f t="shared" si="11"/>
      </c>
      <c r="Y501">
        <f t="shared" si="12"/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2" width="14" customWidth="1"/>
    <col min="3" max="3" width="60" customWidth="1"/>
  </cols>
  <sheetData>
    <row r="1">
      <c r="A1" s="1" t="inlineStr">
        <is>
          <t xml:space="preserve">Settings</t>
        </is>
      </c>
      <c r="B1" s="1" t="inlineStr">
        <is>
          <t xml:space="preserve">Value</t>
        </is>
      </c>
      <c r="C1" s="1" t="inlineStr">
        <is>
          <t xml:space="preserve">Notes</t>
        </is>
      </c>
    </row>
    <row r="2">
      <c r="A2" s="1" t="inlineStr">
        <is>
          <t xml:space="preserve">Weights</t>
        </is>
      </c>
    </row>
    <row r="3">
      <c r="A3" t="inlineStr">
        <is>
          <t xml:space="preserve">On time to confirmation</t>
        </is>
      </c>
      <c r="B3" s="8">
        <v>30</v>
      </c>
      <c r="C3" s="7"/>
    </row>
    <row r="4">
      <c r="A4" t="inlineStr">
        <is>
          <t xml:space="preserve">On time to request</t>
        </is>
      </c>
      <c r="B4" s="8">
        <v>15</v>
      </c>
      <c r="C4" s="7"/>
    </row>
    <row r="5">
      <c r="A5" t="inlineStr">
        <is>
          <t xml:space="preserve">In full</t>
        </is>
      </c>
      <c r="B5" s="8">
        <v>25</v>
      </c>
      <c r="C5" s="7"/>
    </row>
    <row r="6">
      <c r="A6" t="inlineStr">
        <is>
          <t xml:space="preserve">OTIF</t>
        </is>
      </c>
      <c r="B6" s="8">
        <v>0</v>
      </c>
      <c r="C6" s="7" t="inlineStr">
        <is>
          <t xml:space="preserve">Starts at zero because it repeats on time and in full</t>
        </is>
      </c>
    </row>
    <row r="7">
      <c r="A7" t="inlineStr">
        <is>
          <t xml:space="preserve">Lead-time adherence</t>
        </is>
      </c>
      <c r="B7" s="8">
        <v>15</v>
      </c>
      <c r="C7" s="7"/>
    </row>
    <row r="8">
      <c r="A8" t="inlineStr">
        <is>
          <t xml:space="preserve">Acknowledged in time</t>
        </is>
      </c>
      <c r="B8" s="8">
        <v>15</v>
      </c>
      <c r="C8" s="7"/>
    </row>
    <row r="9">
      <c r="A9" t="inlineStr">
        <is>
          <t xml:space="preserve">Total (must be 100)</t>
        </is>
      </c>
      <c r="B9">
        <f>Settings!$B$3+Settings!$B$4+Settings!$B$5+Settings!$B$6+Settings!$B$7+Settings!$B$8</f>
        <v>100</v>
      </c>
      <c r="C9" s="7"/>
    </row>
    <row r="11">
      <c r="A11" s="1" t="inlineStr">
        <is>
          <t xml:space="preserve">Rules</t>
        </is>
      </c>
    </row>
    <row r="12">
      <c r="A12" t="inlineStr">
        <is>
          <t xml:space="preserve">Days late that still count as on time</t>
        </is>
      </c>
      <c r="B12" s="8">
        <v>0</v>
      </c>
      <c r="C12" s="7"/>
    </row>
    <row r="13">
      <c r="A13" t="inlineStr">
        <is>
          <t xml:space="preserve">Short by up to this share still counts as in full</t>
        </is>
      </c>
      <c r="B13" s="9">
        <v>0</v>
      </c>
      <c r="C13" s="7"/>
    </row>
    <row r="14">
      <c r="A14" t="inlineStr">
        <is>
          <t xml:space="preserve">Lead-time window (plus or minus days)</t>
        </is>
      </c>
      <c r="B14" s="8">
        <v>2</v>
      </c>
      <c r="C14" s="7"/>
    </row>
    <row r="15">
      <c r="A15" t="inlineStr">
        <is>
          <t xml:space="preserve">Acknowledgement target (hours)</t>
        </is>
      </c>
      <c r="B15" s="8">
        <v>24</v>
      </c>
      <c r="C15" s="7"/>
    </row>
    <row r="16">
      <c r="A16" t="inlineStr">
        <is>
          <t xml:space="preserve">OTIF measures on time against (confirm or request)</t>
        </is>
      </c>
      <c r="B16" s="8" t="inlineStr">
        <is>
          <t xml:space="preserve">confirm</t>
        </is>
      </c>
      <c r="C16" s="7"/>
    </row>
    <row r="17">
      <c r="A17" t="inlineStr">
        <is>
          <t xml:space="preserve">Flag suppliers with fewer scored lines than</t>
        </is>
      </c>
      <c r="B17" s="8">
        <v>10</v>
      </c>
      <c r="C17" s="7"/>
    </row>
    <row r="18">
      <c r="A18" t="inlineStr">
        <is>
          <t xml:space="preserve">Judge open lines as of</t>
        </is>
      </c>
      <c r="B18" s="2">
        <f>MAX('PO lines'!$G$2:$L$501)</f>
        <v>46254.0</v>
      </c>
      <c r="C18" s="7" t="inlineStr">
        <is>
          <t xml:space="preserve">Defaults to the latest date in your data; type a date to override</t>
        </is>
      </c>
    </row>
    <row r="20">
      <c r="A20" s="1" t="inlineStr">
        <is>
          <t xml:space="preserve">Score bands</t>
        </is>
      </c>
    </row>
    <row r="21">
      <c r="A21" t="inlineStr">
        <is>
          <t xml:space="preserve">Preferred from</t>
        </is>
      </c>
      <c r="B21" s="8">
        <v>90</v>
      </c>
      <c r="C21" s="7" t="inlineStr">
        <is>
          <t xml:space="preserve">Stricter option for parts that stop a line: 98, 95, 90</t>
        </is>
      </c>
    </row>
    <row r="22">
      <c r="A22" t="inlineStr">
        <is>
          <t xml:space="preserve">Approved from</t>
        </is>
      </c>
      <c r="B22" s="8">
        <v>80</v>
      </c>
      <c r="C22" s="7"/>
    </row>
    <row r="23">
      <c r="A23" t="inlineStr">
        <is>
          <t xml:space="preserve">Conditional from</t>
        </is>
      </c>
      <c r="B23" s="8">
        <v>70</v>
      </c>
      <c r="C23" s="7" t="inlineStr">
        <is>
          <t xml:space="preserve">Below this: Review</t>
        </is>
      </c>
    </row>
  </sheetData>
</worksheet>
</file>

<file path=docProps/app.xml><?xml version="1.0" encoding="utf-8"?>
<Properties xmlns="http://schemas.openxmlformats.org/officeDocument/2006/extended-properties">
  <Application>Cartograph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Supplier scorecard template</dc:title>
  <dc:creator>Cartograph</dc:creator>
  <dcterms:created xsi:type="dcterms:W3CDTF">2026-10-18T00:00:00Z</dcterms:created>
</cp:coreProperties>
</file>