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de seguridad" sheetId="1" state="visible" r:id="rId1"/>
    <sheet name="Recep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"/>
    <numFmt numFmtId="165" formatCode="0.0%"/>
    <numFmt numFmtId="166" formatCode="0.0"/>
    <numFmt numFmtId="167" formatCode="0.000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color rgb="00666666"/>
    </font>
  </fonts>
  <fills count="3">
    <fill>
      <patternFill/>
    </fill>
    <fill>
      <patternFill patternType="gray125"/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165" fontId="0" fillId="2" borderId="0" pivotButton="0" quotePrefix="0" xfId="0"/>
    <xf numFmtId="164" fontId="0" fillId="0" borderId="0" pivotButton="0" quotePrefix="0" xfId="0"/>
    <xf numFmtId="166" fontId="0" fillId="2" borderId="0" pivotButton="0" quotePrefix="0" xfId="0"/>
    <xf numFmtId="2" fontId="0" fillId="0" borderId="0" pivotButton="0" quotePrefix="0" xfId="0"/>
    <xf numFmtId="0" fontId="0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1" fontId="0" fillId="2" borderId="0" pivotButton="0" quotePrefix="0" xfId="0"/>
    <xf numFmtId="4" fontId="0" fillId="2" borderId="0" pivotButton="0" quotePrefix="0" xfId="0"/>
    <xf numFmtId="9" fontId="0" fillId="2" borderId="0" pivotButton="0" quotePrefix="0" xfId="0"/>
    <xf numFmtId="3" fontId="3" fillId="0" borderId="0" pivotButton="0" quotePrefix="0" xfId="0"/>
    <xf numFmtId="3" fontId="0" fillId="0" borderId="0" pivotButton="0" quotePrefix="0" xfId="0"/>
    <xf numFmtId="0" fontId="4" fillId="0" borderId="0" pivotButton="0" quotePrefix="0" xfId="0"/>
    <xf numFmtId="1" fontId="0" fillId="0" borderId="0" pivotButton="0" quotePrefix="0" xfId="0"/>
    <xf numFmtId="168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cols>
    <col width="74" customWidth="1" min="1" max="1"/>
    <col width="16" customWidth="1" min="2" max="2"/>
    <col width="40" customWidth="1" min="3" max="3"/>
  </cols>
  <sheetData>
    <row r="1">
      <c r="A1" s="1" t="inlineStr">
        <is>
          <t>Calculadora de stock de seguridad</t>
        </is>
      </c>
    </row>
    <row r="2">
      <c r="A2" s="2" t="inlineStr">
        <is>
          <t>Las celdas amarillas son datos de entrada. Todo lo demás son fórmulas. Mantén todos los datos en la misma unidad de tiempo (días).</t>
        </is>
      </c>
    </row>
    <row r="4">
      <c r="A4" s="3" t="inlineStr">
        <is>
          <t>Consumo diario</t>
        </is>
      </c>
    </row>
    <row r="5">
      <c r="A5" t="inlineStr">
        <is>
          <t>Consumo diario medio antes del desecho (d)</t>
        </is>
      </c>
      <c r="B5" s="4" t="n">
        <v>400</v>
      </c>
    </row>
    <row r="6">
      <c r="A6" t="inlineStr">
        <is>
          <t>Tasa de desecho</t>
        </is>
      </c>
      <c r="B6" s="5" t="n">
        <v>0.02</v>
      </c>
    </row>
    <row r="7">
      <c r="A7" t="inlineStr">
        <is>
          <t>Variación diaria, desviación estándar (sd) antes del desecho</t>
        </is>
      </c>
      <c r="B7" s="4" t="n">
        <v>79.8749</v>
      </c>
    </row>
    <row r="8">
      <c r="A8" t="inlineStr">
        <is>
          <t>Consumo diario máximo antes del desecho</t>
        </is>
      </c>
      <c r="B8" s="4" t="n">
        <v>560</v>
      </c>
    </row>
    <row r="9">
      <c r="A9" t="inlineStr">
        <is>
          <t>Consumo diario con desecho</t>
        </is>
      </c>
      <c r="B9" s="6">
        <f>B5*(1+B6)</f>
        <v/>
      </c>
    </row>
    <row r="10">
      <c r="A10" t="inlineStr">
        <is>
          <t>Variación diaria con desecho</t>
        </is>
      </c>
      <c r="B10" s="6">
        <f>B7*(1+B6)</f>
        <v/>
      </c>
    </row>
    <row r="12">
      <c r="A12" s="3" t="inlineStr">
        <is>
          <t>Plazo de entrega del proveedor</t>
        </is>
      </c>
    </row>
    <row r="13">
      <c r="A13" t="inlineStr">
        <is>
          <t>Plazo más corto cotizado</t>
        </is>
      </c>
      <c r="B13" s="7" t="n">
        <v>35</v>
      </c>
    </row>
    <row r="14">
      <c r="A14" t="inlineStr">
        <is>
          <t>Plazo habitual (déjalo vacío si el proveedor solo da un rango)</t>
        </is>
      </c>
      <c r="B14" s="7" t="n">
        <v>45</v>
      </c>
    </row>
    <row r="15">
      <c r="A15" t="inlineStr">
        <is>
          <t>Plazo más largo cotizado</t>
        </is>
      </c>
      <c r="B15" s="7" t="n">
        <v>60</v>
      </c>
    </row>
    <row r="16">
      <c r="A16" t="inlineStr">
        <is>
          <t>Plazo medio según la cotización (LT)</t>
        </is>
      </c>
      <c r="B16" s="8">
        <f>IF(B14="",(B13+B15)/2,(B13+B14+B15)/3)</f>
        <v/>
      </c>
    </row>
    <row r="17">
      <c r="A17" t="inlineStr">
        <is>
          <t>Variación del plazo según la cotización (sLT)</t>
        </is>
      </c>
      <c r="B17" s="8">
        <f>IF(B14="",(B15-B13)/SQRT(12),SQRT((B13^2+B15^2+B14^2-B13*B15-B13*B14-B14*B15)/18))</f>
        <v/>
      </c>
    </row>
    <row r="18">
      <c r="A18" t="inlineStr">
        <is>
          <t>¿Usar la hoja Recepciones en lugar de la cotización? (escribe SI)</t>
        </is>
      </c>
      <c r="B18" s="9" t="inlineStr"/>
    </row>
    <row r="19">
      <c r="A19" t="inlineStr">
        <is>
          <t>Plazo medio utilizado (LT)</t>
        </is>
      </c>
      <c r="B19" s="8">
        <f>IF(B18="SI",'Recepciones'!B4,B16)</f>
        <v/>
      </c>
    </row>
    <row r="20">
      <c r="A20" t="inlineStr">
        <is>
          <t>Variación del plazo utilizada (sLT)</t>
        </is>
      </c>
      <c r="B20" s="8">
        <f>IF(B18="SI",'Recepciones'!B5,B17)</f>
        <v/>
      </c>
    </row>
    <row r="21">
      <c r="A21" t="inlineStr">
        <is>
          <t>Plazo más largo utilizado</t>
        </is>
      </c>
      <c r="B21" s="10">
        <f>IF(B18="SI",'Recepciones'!B7,B15)</f>
        <v/>
      </c>
    </row>
    <row r="23">
      <c r="A23" s="3" t="inlineStr">
        <is>
          <t>Nivel de servicio</t>
        </is>
      </c>
    </row>
    <row r="24">
      <c r="A24" t="inlineStr">
        <is>
          <t>Nivel de servicio por ciclo</t>
        </is>
      </c>
      <c r="B24" s="5" t="n">
        <v>0.95</v>
      </c>
    </row>
    <row r="25">
      <c r="A25" t="inlineStr">
        <is>
          <t>Z para ese nivel de servicio, unilateral</t>
        </is>
      </c>
      <c r="B25" s="11">
        <f>NORM.S.INV(B24)</f>
        <v/>
      </c>
    </row>
    <row r="26">
      <c r="A26" t="inlineStr">
        <is>
          <t>Días de seguridad para el método sencillo</t>
        </is>
      </c>
      <c r="B26" s="12" t="n">
        <v>5</v>
      </c>
    </row>
    <row r="27">
      <c r="A27" t="inlineStr">
        <is>
          <t>Costo unitario</t>
        </is>
      </c>
      <c r="B27" s="13" t="n">
        <v>3.2</v>
      </c>
    </row>
    <row r="28">
      <c r="A28" t="inlineStr">
        <is>
          <t>Costo de mantenimiento al año</t>
        </is>
      </c>
      <c r="B28" s="14" t="n">
        <v>0.25</v>
      </c>
    </row>
    <row r="30">
      <c r="A30" s="3" t="inlineStr">
        <is>
          <t>Resultados</t>
        </is>
      </c>
    </row>
    <row r="31">
      <c r="A31" s="3" t="inlineStr">
        <is>
          <t>Stock de seguridad, fórmula combinada (usa esta)</t>
        </is>
      </c>
      <c r="B31" s="15">
        <f>B25*SQRT(B19*B10^2+B9^2*B20^2)</f>
        <v/>
      </c>
    </row>
    <row r="32">
      <c r="A32" t="inlineStr">
        <is>
          <t>Stock de seguridad, solo plazo de entrega</t>
        </is>
      </c>
      <c r="B32" s="16">
        <f>B25*B9*B20</f>
        <v/>
      </c>
    </row>
    <row r="33">
      <c r="A33" t="inlineStr">
        <is>
          <t>Stock de seguridad, solo demanda</t>
        </is>
      </c>
      <c r="B33" s="16">
        <f>B25*B10*SQRT(B19)</f>
        <v/>
      </c>
    </row>
    <row r="34">
      <c r="A34" t="inlineStr">
        <is>
          <t>Stock de seguridad, regla máximo/promedio (límite superior, sin nivel de servicio)</t>
        </is>
      </c>
      <c r="B34" s="16">
        <f>B8*(1+B6)*B21-B9*B19</f>
        <v/>
      </c>
    </row>
    <row r="35">
      <c r="A35" t="inlineStr">
        <is>
          <t>Stock de seguridad, días de seguridad</t>
        </is>
      </c>
      <c r="B35" s="16">
        <f>B9*B26</f>
        <v/>
      </c>
    </row>
    <row r="36">
      <c r="A36" t="inlineStr">
        <is>
          <t>Stock de seguridad, regla del 50 % (mitad de la demanda durante el plazo)</t>
        </is>
      </c>
      <c r="B36" s="16">
        <f>0.5*B9*B19</f>
        <v/>
      </c>
    </row>
    <row r="37">
      <c r="A37" s="3" t="inlineStr">
        <is>
          <t>Punto de pedido, combinado</t>
        </is>
      </c>
      <c r="B37" s="15">
        <f>B9*B19+B31</f>
        <v/>
      </c>
    </row>
    <row r="38">
      <c r="A38" t="inlineStr">
        <is>
          <t>Días de consumo cubiertos por el stock de seguridad</t>
        </is>
      </c>
      <c r="B38" s="10">
        <f>B31/B9</f>
        <v/>
      </c>
    </row>
    <row r="39">
      <c r="A39" t="inlineStr">
        <is>
          <t>Dinero en stock de seguridad</t>
        </is>
      </c>
      <c r="B39" s="16">
        <f>B31*B27</f>
        <v/>
      </c>
    </row>
    <row r="40">
      <c r="A40" t="inlineStr">
        <is>
          <t>Costo anual de mantener ese stock de seguridad</t>
        </is>
      </c>
      <c r="B40" s="16">
        <f>B39*B28</f>
        <v/>
      </c>
    </row>
    <row r="42">
      <c r="A42" s="17" t="inlineStr">
        <is>
          <t>Fórmula combinada: Z x RAIZ(LT x sd^2 + d^2 x sLT^2). Úsala cuando varían el consumo y el plazo.</t>
        </is>
      </c>
    </row>
    <row r="43">
      <c r="A43" s="17" t="inlineStr">
        <is>
          <t>De la cotización al plazo: un rango solo se lee como uniforme (media = (a+b)/2, sLT = (b-a)/RAIZ(12)). Con un valor habitual se lee como un triángulo.</t>
        </is>
      </c>
    </row>
    <row r="44">
      <c r="A44" s="17" t="inlineStr">
        <is>
          <t>Punto de pedido = d x LT + stock de seguridad. Compáralo con el stock disponible más los pedidos abiertos, no solo con el stock disponible.</t>
        </is>
      </c>
    </row>
    <row r="45">
      <c r="A45" s="17" t="inlineStr">
        <is>
          <t>Sustituye la cotización por tus recepciones tras unos diez pedidos: rellena la hoja Recepciones y escribe SI arriba.</t>
        </is>
      </c>
    </row>
  </sheetData>
  <dataValidations count="1">
    <dataValidation sqref="B18" showDropDown="0" showInputMessage="0" showErrorMessage="0" allowBlank="1" type="list">
      <formula1>"SI"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Recepciones</t>
        </is>
      </c>
    </row>
    <row r="2">
      <c r="A2" s="2" t="inlineStr">
        <is>
          <t>Una fila por línea de pedido. El plazo va de la fecha del pedido a la fecha en que la pieza entra en stock. Usa la fecha de recepción, no la de envío.</t>
        </is>
      </c>
    </row>
    <row r="4">
      <c r="A4" s="3" t="inlineStr">
        <is>
          <t>Plazo medio</t>
        </is>
      </c>
      <c r="B4" s="8">
        <f>AVERAGE(E11:E60)</f>
        <v/>
      </c>
    </row>
    <row r="5">
      <c r="A5" s="3" t="inlineStr">
        <is>
          <t>Desviación estándar del plazo</t>
        </is>
      </c>
      <c r="B5" s="8">
        <f>STDEV.S(E11:E60)</f>
        <v/>
      </c>
    </row>
    <row r="6">
      <c r="A6" s="3" t="inlineStr">
        <is>
          <t>Plazo del percentil 90</t>
        </is>
      </c>
      <c r="B6" s="10">
        <f>PERCENTILE.INC(E11:E60,0.9)</f>
        <v/>
      </c>
    </row>
    <row r="7">
      <c r="A7" s="3" t="inlineStr">
        <is>
          <t>Plazo más largo</t>
        </is>
      </c>
      <c r="B7" s="18">
        <f>MAX(E11:E60)</f>
        <v/>
      </c>
    </row>
    <row r="8">
      <c r="A8" s="3" t="inlineStr">
        <is>
          <t>Días medios tras la promesa</t>
        </is>
      </c>
      <c r="B8" s="10">
        <f>AVERAGE(F11:F60)</f>
        <v/>
      </c>
    </row>
    <row r="9">
      <c r="A9" s="3" t="inlineStr">
        <is>
          <t>Recepciones usadas</t>
        </is>
      </c>
      <c r="B9" s="18">
        <f>COUNT(E11:E60)</f>
        <v/>
      </c>
    </row>
    <row r="10">
      <c r="A10" s="3" t="inlineStr">
        <is>
          <t>Pedido</t>
        </is>
      </c>
      <c r="B10" s="3" t="inlineStr">
        <is>
          <t>Fecha de pedido</t>
        </is>
      </c>
      <c r="C10" s="3" t="inlineStr">
        <is>
          <t>Fecha prometida</t>
        </is>
      </c>
      <c r="D10" s="3" t="inlineStr">
        <is>
          <t>Fecha de recepción</t>
        </is>
      </c>
      <c r="E10" s="3" t="inlineStr">
        <is>
          <t>Plazo (días)</t>
        </is>
      </c>
      <c r="F10" s="3" t="inlineStr">
        <is>
          <t>Días tras la promesa</t>
        </is>
      </c>
    </row>
    <row r="11">
      <c r="A11" t="inlineStr">
        <is>
          <t>PO-1001</t>
        </is>
      </c>
      <c r="B11" s="19" t="n">
        <v>46027</v>
      </c>
      <c r="C11" s="19" t="n">
        <v>46069</v>
      </c>
      <c r="D11" s="19" t="n">
        <v>46071</v>
      </c>
      <c r="E11">
        <f>IF(OR(B11="",D11=""),"",D11-B11)</f>
        <v/>
      </c>
      <c r="F11">
        <f>IF(OR(C11="",D11=""),"",D11-C11)</f>
        <v/>
      </c>
    </row>
    <row r="12">
      <c r="A12" t="inlineStr">
        <is>
          <t>PO-1002</t>
        </is>
      </c>
      <c r="B12" s="19" t="n">
        <v>46041</v>
      </c>
      <c r="C12" s="19" t="n">
        <v>46083</v>
      </c>
      <c r="D12" s="19" t="n">
        <v>46088</v>
      </c>
      <c r="E12">
        <f>IF(OR(B12="",D12=""),"",D12-B12)</f>
        <v/>
      </c>
      <c r="F12">
        <f>IF(OR(C12="",D12=""),"",D12-C12)</f>
        <v/>
      </c>
    </row>
    <row r="13">
      <c r="A13" t="inlineStr">
        <is>
          <t>PO-1003</t>
        </is>
      </c>
      <c r="B13" s="19" t="n">
        <v>46055</v>
      </c>
      <c r="C13" s="19" t="n">
        <v>46097</v>
      </c>
      <c r="D13" s="19" t="n">
        <v>46096</v>
      </c>
      <c r="E13">
        <f>IF(OR(B13="",D13=""),"",D13-B13)</f>
        <v/>
      </c>
      <c r="F13">
        <f>IF(OR(C13="",D13=""),"",D13-C13)</f>
        <v/>
      </c>
    </row>
    <row r="14">
      <c r="A14" t="inlineStr">
        <is>
          <t>PO-1004</t>
        </is>
      </c>
      <c r="B14" s="19" t="n">
        <v>46069</v>
      </c>
      <c r="C14" s="19" t="n">
        <v>46114</v>
      </c>
      <c r="D14" s="19" t="n">
        <v>46121</v>
      </c>
      <c r="E14">
        <f>IF(OR(B14="",D14=""),"",D14-B14)</f>
        <v/>
      </c>
      <c r="F14">
        <f>IF(OR(C14="",D14=""),"",D14-C14)</f>
        <v/>
      </c>
    </row>
    <row r="15">
      <c r="A15" t="inlineStr">
        <is>
          <t>PO-1005</t>
        </is>
      </c>
      <c r="B15" s="19" t="n">
        <v>46083</v>
      </c>
      <c r="C15" s="19" t="n">
        <v>46126</v>
      </c>
      <c r="D15" s="19" t="n">
        <v>46129</v>
      </c>
      <c r="E15">
        <f>IF(OR(B15="",D15=""),"",D15-B15)</f>
        <v/>
      </c>
      <c r="F15">
        <f>IF(OR(C15="",D15=""),"",D15-C15)</f>
        <v/>
      </c>
    </row>
    <row r="16">
      <c r="A16" t="inlineStr">
        <is>
          <t>PO-1006</t>
        </is>
      </c>
      <c r="B16" s="19" t="n">
        <v>46097</v>
      </c>
      <c r="C16" s="19" t="n">
        <v>46142</v>
      </c>
      <c r="D16" s="19" t="n">
        <v>46146</v>
      </c>
      <c r="E16">
        <f>IF(OR(B16="",D16=""),"",D16-B16)</f>
        <v/>
      </c>
      <c r="F16">
        <f>IF(OR(C16="",D16=""),"",D16-C16)</f>
        <v/>
      </c>
    </row>
    <row r="17">
      <c r="A17" t="inlineStr">
        <is>
          <t>PO-1007</t>
        </is>
      </c>
      <c r="B17" s="19" t="n">
        <v>46111</v>
      </c>
      <c r="C17" s="19" t="n">
        <v>46154</v>
      </c>
      <c r="D17" s="19" t="n">
        <v>46156</v>
      </c>
      <c r="E17">
        <f>IF(OR(B17="",D17=""),"",D17-B17)</f>
        <v/>
      </c>
      <c r="F17">
        <f>IF(OR(C17="",D17=""),"",D17-C17)</f>
        <v/>
      </c>
    </row>
    <row r="18">
      <c r="A18" t="inlineStr">
        <is>
          <t>PO-1008</t>
        </is>
      </c>
      <c r="B18" s="19" t="n">
        <v>46125</v>
      </c>
      <c r="C18" s="19" t="n">
        <v>46171</v>
      </c>
      <c r="D18" s="19" t="n">
        <v>46183</v>
      </c>
      <c r="E18">
        <f>IF(OR(B18="",D18=""),"",D18-B18)</f>
        <v/>
      </c>
      <c r="F18">
        <f>IF(OR(C18="",D18=""),"",D18-C18)</f>
        <v/>
      </c>
    </row>
    <row r="19">
      <c r="A19" t="inlineStr">
        <is>
          <t>PO-1009</t>
        </is>
      </c>
      <c r="B19" s="19" t="n">
        <v>46139</v>
      </c>
      <c r="C19" s="19" t="n">
        <v>46181</v>
      </c>
      <c r="D19" s="19" t="n">
        <v>46182</v>
      </c>
      <c r="E19">
        <f>IF(OR(B19="",D19=""),"",D19-B19)</f>
        <v/>
      </c>
      <c r="F19">
        <f>IF(OR(C19="",D19=""),"",D19-C19)</f>
        <v/>
      </c>
    </row>
    <row r="20">
      <c r="A20" t="inlineStr">
        <is>
          <t>PO-1010</t>
        </is>
      </c>
      <c r="B20" s="19" t="n">
        <v>46153</v>
      </c>
      <c r="C20" s="19" t="n">
        <v>46195</v>
      </c>
      <c r="D20" s="19" t="n">
        <v>46200</v>
      </c>
      <c r="E20">
        <f>IF(OR(B20="",D20=""),"",D20-B20)</f>
        <v/>
      </c>
      <c r="F20">
        <f>IF(OR(C20="",D20=""),"",D20-C20)</f>
        <v/>
      </c>
    </row>
    <row r="21">
      <c r="A21" t="inlineStr">
        <is>
          <t>PO-1011</t>
        </is>
      </c>
      <c r="B21" s="19" t="n">
        <v>46167</v>
      </c>
      <c r="C21" s="19" t="n">
        <v>46211</v>
      </c>
      <c r="D21" s="19" t="n">
        <v>46217</v>
      </c>
      <c r="E21">
        <f>IF(OR(B21="",D21=""),"",D21-B21)</f>
        <v/>
      </c>
      <c r="F21">
        <f>IF(OR(C21="",D21=""),"",D21-C21)</f>
        <v/>
      </c>
    </row>
    <row r="22">
      <c r="A22" t="inlineStr">
        <is>
          <t>PO-1012</t>
        </is>
      </c>
      <c r="B22" s="19" t="n">
        <v>46181</v>
      </c>
      <c r="C22" s="19" t="n">
        <v>46224</v>
      </c>
      <c r="D22" s="19" t="n">
        <v>46227</v>
      </c>
      <c r="E22">
        <f>IF(OR(B22="",D22=""),"",D22-B22)</f>
        <v/>
      </c>
      <c r="F22">
        <f>IF(OR(C22="",D22=""),"",D22-C22)</f>
        <v/>
      </c>
    </row>
    <row r="23">
      <c r="B23" s="19" t="n"/>
      <c r="C23" s="19" t="n"/>
      <c r="D23" s="19" t="n"/>
      <c r="E23">
        <f>IF(OR(B23="",D23=""),"",D23-B23)</f>
        <v/>
      </c>
      <c r="F23">
        <f>IF(OR(C23="",D23=""),"",D23-C23)</f>
        <v/>
      </c>
    </row>
    <row r="24">
      <c r="B24" s="19" t="n"/>
      <c r="C24" s="19" t="n"/>
      <c r="D24" s="19" t="n"/>
      <c r="E24">
        <f>IF(OR(B24="",D24=""),"",D24-B24)</f>
        <v/>
      </c>
      <c r="F24">
        <f>IF(OR(C24="",D24=""),"",D24-C24)</f>
        <v/>
      </c>
    </row>
    <row r="25">
      <c r="B25" s="19" t="n"/>
      <c r="C25" s="19" t="n"/>
      <c r="D25" s="19" t="n"/>
      <c r="E25">
        <f>IF(OR(B25="",D25=""),"",D25-B25)</f>
        <v/>
      </c>
      <c r="F25">
        <f>IF(OR(C25="",D25=""),"",D25-C25)</f>
        <v/>
      </c>
    </row>
    <row r="26">
      <c r="B26" s="19" t="n"/>
      <c r="C26" s="19" t="n"/>
      <c r="D26" s="19" t="n"/>
      <c r="E26">
        <f>IF(OR(B26="",D26=""),"",D26-B26)</f>
        <v/>
      </c>
      <c r="F26">
        <f>IF(OR(C26="",D26=""),"",D26-C26)</f>
        <v/>
      </c>
    </row>
    <row r="27">
      <c r="B27" s="19" t="n"/>
      <c r="C27" s="19" t="n"/>
      <c r="D27" s="19" t="n"/>
      <c r="E27">
        <f>IF(OR(B27="",D27=""),"",D27-B27)</f>
        <v/>
      </c>
      <c r="F27">
        <f>IF(OR(C27="",D27=""),"",D27-C27)</f>
        <v/>
      </c>
    </row>
    <row r="28">
      <c r="B28" s="19" t="n"/>
      <c r="C28" s="19" t="n"/>
      <c r="D28" s="19" t="n"/>
      <c r="E28">
        <f>IF(OR(B28="",D28=""),"",D28-B28)</f>
        <v/>
      </c>
      <c r="F28">
        <f>IF(OR(C28="",D28=""),"",D28-C28)</f>
        <v/>
      </c>
    </row>
    <row r="29">
      <c r="B29" s="19" t="n"/>
      <c r="C29" s="19" t="n"/>
      <c r="D29" s="19" t="n"/>
      <c r="E29">
        <f>IF(OR(B29="",D29=""),"",D29-B29)</f>
        <v/>
      </c>
      <c r="F29">
        <f>IF(OR(C29="",D29=""),"",D29-C29)</f>
        <v/>
      </c>
    </row>
    <row r="30">
      <c r="B30" s="19" t="n"/>
      <c r="C30" s="19" t="n"/>
      <c r="D30" s="19" t="n"/>
      <c r="E30">
        <f>IF(OR(B30="",D30=""),"",D30-B30)</f>
        <v/>
      </c>
      <c r="F30">
        <f>IF(OR(C30="",D30=""),"",D30-C30)</f>
        <v/>
      </c>
    </row>
    <row r="31">
      <c r="B31" s="19" t="n"/>
      <c r="C31" s="19" t="n"/>
      <c r="D31" s="19" t="n"/>
      <c r="E31">
        <f>IF(OR(B31="",D31=""),"",D31-B31)</f>
        <v/>
      </c>
      <c r="F31">
        <f>IF(OR(C31="",D31=""),"",D31-C31)</f>
        <v/>
      </c>
    </row>
    <row r="32">
      <c r="B32" s="19" t="n"/>
      <c r="C32" s="19" t="n"/>
      <c r="D32" s="19" t="n"/>
      <c r="E32">
        <f>IF(OR(B32="",D32=""),"",D32-B32)</f>
        <v/>
      </c>
      <c r="F32">
        <f>IF(OR(C32="",D32=""),"",D32-C32)</f>
        <v/>
      </c>
    </row>
    <row r="33">
      <c r="B33" s="19" t="n"/>
      <c r="C33" s="19" t="n"/>
      <c r="D33" s="19" t="n"/>
      <c r="E33">
        <f>IF(OR(B33="",D33=""),"",D33-B33)</f>
        <v/>
      </c>
      <c r="F33">
        <f>IF(OR(C33="",D33=""),"",D33-C33)</f>
        <v/>
      </c>
    </row>
    <row r="34">
      <c r="B34" s="19" t="n"/>
      <c r="C34" s="19" t="n"/>
      <c r="D34" s="19" t="n"/>
      <c r="E34">
        <f>IF(OR(B34="",D34=""),"",D34-B34)</f>
        <v/>
      </c>
      <c r="F34">
        <f>IF(OR(C34="",D34=""),"",D34-C34)</f>
        <v/>
      </c>
    </row>
    <row r="35">
      <c r="B35" s="19" t="n"/>
      <c r="C35" s="19" t="n"/>
      <c r="D35" s="19" t="n"/>
      <c r="E35">
        <f>IF(OR(B35="",D35=""),"",D35-B35)</f>
        <v/>
      </c>
      <c r="F35">
        <f>IF(OR(C35="",D35=""),"",D35-C35)</f>
        <v/>
      </c>
    </row>
    <row r="36">
      <c r="B36" s="19" t="n"/>
      <c r="C36" s="19" t="n"/>
      <c r="D36" s="19" t="n"/>
      <c r="E36">
        <f>IF(OR(B36="",D36=""),"",D36-B36)</f>
        <v/>
      </c>
      <c r="F36">
        <f>IF(OR(C36="",D36=""),"",D36-C36)</f>
        <v/>
      </c>
    </row>
    <row r="37">
      <c r="B37" s="19" t="n"/>
      <c r="C37" s="19" t="n"/>
      <c r="D37" s="19" t="n"/>
      <c r="E37">
        <f>IF(OR(B37="",D37=""),"",D37-B37)</f>
        <v/>
      </c>
      <c r="F37">
        <f>IF(OR(C37="",D37=""),"",D37-C37)</f>
        <v/>
      </c>
    </row>
    <row r="38">
      <c r="B38" s="19" t="n"/>
      <c r="C38" s="19" t="n"/>
      <c r="D38" s="19" t="n"/>
      <c r="E38">
        <f>IF(OR(B38="",D38=""),"",D38-B38)</f>
        <v/>
      </c>
      <c r="F38">
        <f>IF(OR(C38="",D38=""),"",D38-C38)</f>
        <v/>
      </c>
    </row>
    <row r="39">
      <c r="B39" s="19" t="n"/>
      <c r="C39" s="19" t="n"/>
      <c r="D39" s="19" t="n"/>
      <c r="E39">
        <f>IF(OR(B39="",D39=""),"",D39-B39)</f>
        <v/>
      </c>
      <c r="F39">
        <f>IF(OR(C39="",D39=""),"",D39-C39)</f>
        <v/>
      </c>
    </row>
    <row r="40">
      <c r="B40" s="19" t="n"/>
      <c r="C40" s="19" t="n"/>
      <c r="D40" s="19" t="n"/>
      <c r="E40">
        <f>IF(OR(B40="",D40=""),"",D40-B40)</f>
        <v/>
      </c>
      <c r="F40">
        <f>IF(OR(C40="",D40=""),"",D40-C40)</f>
        <v/>
      </c>
    </row>
    <row r="41">
      <c r="B41" s="19" t="n"/>
      <c r="C41" s="19" t="n"/>
      <c r="D41" s="19" t="n"/>
      <c r="E41">
        <f>IF(OR(B41="",D41=""),"",D41-B41)</f>
        <v/>
      </c>
      <c r="F41">
        <f>IF(OR(C41="",D41=""),"",D41-C41)</f>
        <v/>
      </c>
    </row>
    <row r="42">
      <c r="B42" s="19" t="n"/>
      <c r="C42" s="19" t="n"/>
      <c r="D42" s="19" t="n"/>
      <c r="E42">
        <f>IF(OR(B42="",D42=""),"",D42-B42)</f>
        <v/>
      </c>
      <c r="F42">
        <f>IF(OR(C42="",D42=""),"",D42-C42)</f>
        <v/>
      </c>
    </row>
    <row r="43">
      <c r="B43" s="19" t="n"/>
      <c r="C43" s="19" t="n"/>
      <c r="D43" s="19" t="n"/>
      <c r="E43">
        <f>IF(OR(B43="",D43=""),"",D43-B43)</f>
        <v/>
      </c>
      <c r="F43">
        <f>IF(OR(C43="",D43=""),"",D43-C43)</f>
        <v/>
      </c>
    </row>
    <row r="44">
      <c r="B44" s="19" t="n"/>
      <c r="C44" s="19" t="n"/>
      <c r="D44" s="19" t="n"/>
      <c r="E44">
        <f>IF(OR(B44="",D44=""),"",D44-B44)</f>
        <v/>
      </c>
      <c r="F44">
        <f>IF(OR(C44="",D44=""),"",D44-C44)</f>
        <v/>
      </c>
    </row>
    <row r="45">
      <c r="B45" s="19" t="n"/>
      <c r="C45" s="19" t="n"/>
      <c r="D45" s="19" t="n"/>
      <c r="E45">
        <f>IF(OR(B45="",D45=""),"",D45-B45)</f>
        <v/>
      </c>
      <c r="F45">
        <f>IF(OR(C45="",D45=""),"",D45-C45)</f>
        <v/>
      </c>
    </row>
    <row r="46">
      <c r="B46" s="19" t="n"/>
      <c r="C46" s="19" t="n"/>
      <c r="D46" s="19" t="n"/>
      <c r="E46">
        <f>IF(OR(B46="",D46=""),"",D46-B46)</f>
        <v/>
      </c>
      <c r="F46">
        <f>IF(OR(C46="",D46=""),"",D46-C46)</f>
        <v/>
      </c>
    </row>
    <row r="47">
      <c r="B47" s="19" t="n"/>
      <c r="C47" s="19" t="n"/>
      <c r="D47" s="19" t="n"/>
      <c r="E47">
        <f>IF(OR(B47="",D47=""),"",D47-B47)</f>
        <v/>
      </c>
      <c r="F47">
        <f>IF(OR(C47="",D47=""),"",D47-C47)</f>
        <v/>
      </c>
    </row>
    <row r="48">
      <c r="B48" s="19" t="n"/>
      <c r="C48" s="19" t="n"/>
      <c r="D48" s="19" t="n"/>
      <c r="E48">
        <f>IF(OR(B48="",D48=""),"",D48-B48)</f>
        <v/>
      </c>
      <c r="F48">
        <f>IF(OR(C48="",D48=""),"",D48-C48)</f>
        <v/>
      </c>
    </row>
    <row r="49">
      <c r="B49" s="19" t="n"/>
      <c r="C49" s="19" t="n"/>
      <c r="D49" s="19" t="n"/>
      <c r="E49">
        <f>IF(OR(B49="",D49=""),"",D49-B49)</f>
        <v/>
      </c>
      <c r="F49">
        <f>IF(OR(C49="",D49=""),"",D49-C49)</f>
        <v/>
      </c>
    </row>
    <row r="50">
      <c r="B50" s="19" t="n"/>
      <c r="C50" s="19" t="n"/>
      <c r="D50" s="19" t="n"/>
      <c r="E50">
        <f>IF(OR(B50="",D50=""),"",D50-B50)</f>
        <v/>
      </c>
      <c r="F50">
        <f>IF(OR(C50="",D50=""),"",D50-C50)</f>
        <v/>
      </c>
    </row>
    <row r="51">
      <c r="B51" s="19" t="n"/>
      <c r="C51" s="19" t="n"/>
      <c r="D51" s="19" t="n"/>
      <c r="E51">
        <f>IF(OR(B51="",D51=""),"",D51-B51)</f>
        <v/>
      </c>
      <c r="F51">
        <f>IF(OR(C51="",D51=""),"",D51-C51)</f>
        <v/>
      </c>
    </row>
    <row r="52">
      <c r="B52" s="19" t="n"/>
      <c r="C52" s="19" t="n"/>
      <c r="D52" s="19" t="n"/>
      <c r="E52">
        <f>IF(OR(B52="",D52=""),"",D52-B52)</f>
        <v/>
      </c>
      <c r="F52">
        <f>IF(OR(C52="",D52=""),"",D52-C52)</f>
        <v/>
      </c>
    </row>
    <row r="53">
      <c r="B53" s="19" t="n"/>
      <c r="C53" s="19" t="n"/>
      <c r="D53" s="19" t="n"/>
      <c r="E53">
        <f>IF(OR(B53="",D53=""),"",D53-B53)</f>
        <v/>
      </c>
      <c r="F53">
        <f>IF(OR(C53="",D53=""),"",D53-C53)</f>
        <v/>
      </c>
    </row>
    <row r="54">
      <c r="B54" s="19" t="n"/>
      <c r="C54" s="19" t="n"/>
      <c r="D54" s="19" t="n"/>
      <c r="E54">
        <f>IF(OR(B54="",D54=""),"",D54-B54)</f>
        <v/>
      </c>
      <c r="F54">
        <f>IF(OR(C54="",D54=""),"",D54-C54)</f>
        <v/>
      </c>
    </row>
    <row r="55">
      <c r="B55" s="19" t="n"/>
      <c r="C55" s="19" t="n"/>
      <c r="D55" s="19" t="n"/>
      <c r="E55">
        <f>IF(OR(B55="",D55=""),"",D55-B55)</f>
        <v/>
      </c>
      <c r="F55">
        <f>IF(OR(C55="",D55=""),"",D55-C55)</f>
        <v/>
      </c>
    </row>
    <row r="56">
      <c r="B56" s="19" t="n"/>
      <c r="C56" s="19" t="n"/>
      <c r="D56" s="19" t="n"/>
      <c r="E56">
        <f>IF(OR(B56="",D56=""),"",D56-B56)</f>
        <v/>
      </c>
      <c r="F56">
        <f>IF(OR(C56="",D56=""),"",D56-C56)</f>
        <v/>
      </c>
    </row>
    <row r="57">
      <c r="B57" s="19" t="n"/>
      <c r="C57" s="19" t="n"/>
      <c r="D57" s="19" t="n"/>
      <c r="E57">
        <f>IF(OR(B57="",D57=""),"",D57-B57)</f>
        <v/>
      </c>
      <c r="F57">
        <f>IF(OR(C57="",D57=""),"",D57-C57)</f>
        <v/>
      </c>
    </row>
    <row r="58">
      <c r="B58" s="19" t="n"/>
      <c r="C58" s="19" t="n"/>
      <c r="D58" s="19" t="n"/>
      <c r="E58">
        <f>IF(OR(B58="",D58=""),"",D58-B58)</f>
        <v/>
      </c>
      <c r="F58">
        <f>IF(OR(C58="",D58=""),"",D58-C58)</f>
        <v/>
      </c>
    </row>
    <row r="59">
      <c r="B59" s="19" t="n"/>
      <c r="C59" s="19" t="n"/>
      <c r="D59" s="19" t="n"/>
      <c r="E59">
        <f>IF(OR(B59="",D59=""),"",D59-B59)</f>
        <v/>
      </c>
      <c r="F59">
        <f>IF(OR(C59="",D59=""),"",D59-C59)</f>
        <v/>
      </c>
    </row>
    <row r="60">
      <c r="B60" s="19" t="n"/>
      <c r="C60" s="19" t="n"/>
      <c r="D60" s="19" t="n"/>
      <c r="E60">
        <f>IF(OR(B60="",D60=""),"",D60-B60)</f>
        <v/>
      </c>
      <c r="F60">
        <f>IF(OR(C60="",D60=""),"",D60-C60)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2026-10-18T19:11:07Z</dcterms:created>
  <dcterms:modified xsi:type="dcterms:W3CDTF">2026-10-18T19:11:07Z</dcterms:modified>
</cp:coreProperties>
</file>