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riglia MRP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9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2" customWidth="1"/>
    <col min="2" max="12" width="9" customWidth="1"/>
  </cols>
  <sheetData>
    <row r="1">
      <c r="A1" t="inlineStr" s="1">
        <is>
          <t>Modello di griglia MRP</t>
        </is>
      </c>
    </row>
    <row r="2">
      <c r="A2" t="inlineStr">
        <is>
          <t>Esempio illustrativo: staffa di montaggio BR-210, che entra due volte nella pompa P-100 e una volta nella pompa P-200. Modifica i dati della colonna B e le righe di produzione e degli ordini aperti; le altre righe si ricalcolano.</t>
        </is>
      </c>
    </row>
    <row r="3">
      <c r="A3" t="inlineStr">
        <is>
          <t>Regola di lotto: MOQ con multiplo d'ordine. Per il lotto per lotto, imposta la quantità minima d'ordine a 0 e il multiplo d'ordine a 1.</t>
        </is>
      </c>
    </row>
    <row r="5">
      <c r="A5" t="inlineStr">
        <is>
          <t>Giacenza attuale</t>
        </is>
      </c>
      <c r="B5">
        <v>420</v>
      </c>
    </row>
    <row r="6">
      <c r="A6" t="inlineStr">
        <is>
          <t>Scorta di sicurezza</t>
        </is>
      </c>
      <c r="B6">
        <v>150</v>
      </c>
    </row>
    <row r="7">
      <c r="A7" t="inlineStr">
        <is>
          <t>Lead time (settimane)</t>
        </is>
      </c>
      <c r="B7">
        <v>3</v>
      </c>
    </row>
    <row r="8">
      <c r="A8" t="inlineStr">
        <is>
          <t>Margine di scarto</t>
        </is>
      </c>
      <c r="B8" s="2">
        <v>0.02</v>
      </c>
    </row>
    <row r="9">
      <c r="A9" t="inlineStr">
        <is>
          <t>Quantità minima d'ordine</t>
        </is>
      </c>
      <c r="B9">
        <v>600</v>
      </c>
    </row>
    <row r="10">
      <c r="A10" t="inlineStr">
        <is>
          <t>Multiplo d'ordine</t>
        </is>
      </c>
      <c r="B10">
        <v>200</v>
      </c>
    </row>
    <row r="11">
      <c r="A11" t="inlineStr">
        <is>
          <t>Quantità per pompa P-100</t>
        </is>
      </c>
      <c r="B11">
        <v>2</v>
      </c>
    </row>
    <row r="12">
      <c r="A12" t="inlineStr">
        <is>
          <t>Quantità per pompa P-200</t>
        </is>
      </c>
      <c r="B12">
        <v>1</v>
      </c>
    </row>
    <row r="15">
      <c r="A15" t="inlineStr" s="1">
        <is>
          <t>Settimana</t>
        </is>
      </c>
      <c r="B15" t="inlineStr" s="1">
        <is>
          <t>Adesso</t>
        </is>
      </c>
      <c r="C15" s="1">
        <v>1</v>
      </c>
      <c r="D15" s="1">
        <v>2</v>
      </c>
      <c r="E15" s="1">
        <v>3</v>
      </c>
      <c r="F15" s="1">
        <v>4</v>
      </c>
      <c r="G15" s="1">
        <v>5</v>
      </c>
      <c r="H15" s="1">
        <v>6</v>
      </c>
      <c r="I15" s="1">
        <v>7</v>
      </c>
      <c r="J15" s="1">
        <v>8</v>
      </c>
      <c r="K15" s="1">
        <v>9</v>
      </c>
      <c r="L15" s="1">
        <v>10</v>
      </c>
    </row>
    <row r="16">
      <c r="A16" t="inlineStr">
        <is>
          <t>Produzione della pompa P-100</t>
        </is>
      </c>
      <c r="C16">
        <v>60</v>
      </c>
      <c r="D16">
        <v>60</v>
      </c>
      <c r="E16">
        <v>80</v>
      </c>
      <c r="F16">
        <v>80</v>
      </c>
      <c r="G16">
        <v>80</v>
      </c>
      <c r="H16">
        <v>100</v>
      </c>
      <c r="I16">
        <v>100</v>
      </c>
      <c r="J16">
        <v>100</v>
      </c>
      <c r="K16">
        <v>80</v>
      </c>
      <c r="L16">
        <v>80</v>
      </c>
    </row>
    <row r="17">
      <c r="A17" t="inlineStr">
        <is>
          <t>Produzione della pompa P-200</t>
        </is>
      </c>
      <c r="C17">
        <v>0</v>
      </c>
      <c r="D17">
        <v>120</v>
      </c>
      <c r="E17">
        <v>0</v>
      </c>
      <c r="F17">
        <v>120</v>
      </c>
      <c r="G17">
        <v>0</v>
      </c>
      <c r="H17">
        <v>150</v>
      </c>
      <c r="I17">
        <v>0</v>
      </c>
      <c r="J17">
        <v>150</v>
      </c>
      <c r="K17">
        <v>0</v>
      </c>
      <c r="L17">
        <v>150</v>
      </c>
    </row>
    <row r="18">
      <c r="A18" t="inlineStr">
        <is>
          <t>Fabbisogno lordo</t>
        </is>
      </c>
      <c r="C18">
        <f>ROUNDUP(ROUND((C16*$B$11+C17*$B$12)*(1+$B$8),6),0)</f>
        <v>123</v>
      </c>
      <c r="D18">
        <f>ROUNDUP(ROUND((D16*$B$11+D17*$B$12)*(1+$B$8),6),0)</f>
        <v>245</v>
      </c>
      <c r="E18">
        <f>ROUNDUP(ROUND((E16*$B$11+E17*$B$12)*(1+$B$8),6),0)</f>
        <v>164</v>
      </c>
      <c r="F18">
        <f>ROUNDUP(ROUND((F16*$B$11+F17*$B$12)*(1+$B$8),6),0)</f>
        <v>286</v>
      </c>
      <c r="G18">
        <f>ROUNDUP(ROUND((G16*$B$11+G17*$B$12)*(1+$B$8),6),0)</f>
        <v>164</v>
      </c>
      <c r="H18">
        <f>ROUNDUP(ROUND((H16*$B$11+H17*$B$12)*(1+$B$8),6),0)</f>
        <v>357</v>
      </c>
      <c r="I18">
        <f>ROUNDUP(ROUND((I16*$B$11+I17*$B$12)*(1+$B$8),6),0)</f>
        <v>204</v>
      </c>
      <c r="J18">
        <f>ROUNDUP(ROUND((J16*$B$11+J17*$B$12)*(1+$B$8),6),0)</f>
        <v>357</v>
      </c>
      <c r="K18">
        <f>ROUNDUP(ROUND((K16*$B$11+K17*$B$12)*(1+$B$8),6),0)</f>
        <v>164</v>
      </c>
      <c r="L18">
        <f>ROUNDUP(ROUND((L16*$B$11+L17*$B$12)*(1+$B$8),6),0)</f>
        <v>317</v>
      </c>
    </row>
    <row r="19">
      <c r="A19" t="inlineStr">
        <is>
          <t>Ricevimenti programmati (ordini aperti)</t>
        </is>
      </c>
      <c r="C19">
        <v>0</v>
      </c>
      <c r="D19">
        <v>500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</row>
    <row r="20">
      <c r="A20" t="inlineStr">
        <is>
          <t>Giacenza prevista</t>
        </is>
      </c>
      <c r="B20">
        <f>B5</f>
        <v>420</v>
      </c>
      <c r="C20">
        <f>B20+C19-C18+C22</f>
        <v>297</v>
      </c>
      <c r="D20">
        <f>C20+D19-D18+D22</f>
        <v>552</v>
      </c>
      <c r="E20">
        <f>D20+E19-E18+E22</f>
        <v>388</v>
      </c>
      <c r="F20">
        <f>E20+F19-F18+F22</f>
        <v>702</v>
      </c>
      <c r="G20">
        <f>F20+G19-G18+G22</f>
        <v>538</v>
      </c>
      <c r="H20">
        <f>G20+H19-H18+H22</f>
        <v>181</v>
      </c>
      <c r="I20">
        <f>H20+I19-I18+I22</f>
        <v>577</v>
      </c>
      <c r="J20">
        <f>I20+J19-J18+J22</f>
        <v>220</v>
      </c>
      <c r="K20">
        <f>J20+K19-K18+K22</f>
        <v>656</v>
      </c>
      <c r="L20">
        <f>K20+L19-L18+L22</f>
        <v>339</v>
      </c>
    </row>
    <row r="21">
      <c r="A21" t="inlineStr">
        <is>
          <t>Fabbisogno netto</t>
        </is>
      </c>
      <c r="C21">
        <f>MAX(0,$B$6-(B20+C19-C18))</f>
        <v>0</v>
      </c>
      <c r="D21">
        <f>MAX(0,$B$6-(C20+D19-D18))</f>
        <v>0</v>
      </c>
      <c r="E21">
        <f>MAX(0,$B$6-(D20+E19-E18))</f>
        <v>0</v>
      </c>
      <c r="F21">
        <f>MAX(0,$B$6-(E20+F19-F18))</f>
        <v>48</v>
      </c>
      <c r="G21">
        <f>MAX(0,$B$6-(F20+G19-G18))</f>
        <v>0</v>
      </c>
      <c r="H21">
        <f>MAX(0,$B$6-(G20+H19-H18))</f>
        <v>0</v>
      </c>
      <c r="I21">
        <f>MAX(0,$B$6-(H20+I19-I18))</f>
        <v>173</v>
      </c>
      <c r="J21">
        <f>MAX(0,$B$6-(I20+J19-J18))</f>
        <v>0</v>
      </c>
      <c r="K21">
        <f>MAX(0,$B$6-(J20+K19-K18))</f>
        <v>94</v>
      </c>
      <c r="L21">
        <f>MAX(0,$B$6-(K20+L19-L18))</f>
        <v>0</v>
      </c>
    </row>
    <row r="22">
      <c r="A22" t="inlineStr">
        <is>
          <t>Ricevimenti di ordini pianificati</t>
        </is>
      </c>
      <c r="C22">
        <f>IF(C21&gt;0,CEILING(MAX(C21,$B$9),MAX(1,$B$10)),0)</f>
        <v>0</v>
      </c>
      <c r="D22">
        <f>IF(D21&gt;0,CEILING(MAX(D21,$B$9),MAX(1,$B$10)),0)</f>
        <v>0</v>
      </c>
      <c r="E22">
        <f>IF(E21&gt;0,CEILING(MAX(E21,$B$9),MAX(1,$B$10)),0)</f>
        <v>0</v>
      </c>
      <c r="F22">
        <f>IF(F21&gt;0,CEILING(MAX(F21,$B$9),MAX(1,$B$10)),0)</f>
        <v>600</v>
      </c>
      <c r="G22">
        <f>IF(G21&gt;0,CEILING(MAX(G21,$B$9),MAX(1,$B$10)),0)</f>
        <v>0</v>
      </c>
      <c r="H22">
        <f>IF(H21&gt;0,CEILING(MAX(H21,$B$9),MAX(1,$B$10)),0)</f>
        <v>0</v>
      </c>
      <c r="I22">
        <f>IF(I21&gt;0,CEILING(MAX(I21,$B$9),MAX(1,$B$10)),0)</f>
        <v>600</v>
      </c>
      <c r="J22">
        <f>IF(J21&gt;0,CEILING(MAX(J21,$B$9),MAX(1,$B$10)),0)</f>
        <v>0</v>
      </c>
      <c r="K22">
        <f>IF(K21&gt;0,CEILING(MAX(K21,$B$9),MAX(1,$B$10)),0)</f>
        <v>600</v>
      </c>
      <c r="L22">
        <f>IF(L21&gt;0,CEILING(MAX(L21,$B$9),MAX(1,$B$10)),0)</f>
        <v>0</v>
      </c>
    </row>
    <row r="23">
      <c r="A23" t="inlineStr" s="1">
        <is>
          <t>Rilasci di ordini pianificati</t>
        </is>
      </c>
      <c r="B23">
        <f>SUMPRODUCT((C15:L15&lt;=$B$7)*C22:L22)</f>
        <v>0</v>
      </c>
      <c r="C23" s="1">
        <f>IFERROR(N(OFFSET(C22,0,$B$7)),0)</f>
        <v>600</v>
      </c>
      <c r="D23" s="1">
        <f>IFERROR(N(OFFSET(D22,0,$B$7)),0)</f>
        <v>0</v>
      </c>
      <c r="E23" s="1">
        <f>IFERROR(N(OFFSET(E22,0,$B$7)),0)</f>
        <v>0</v>
      </c>
      <c r="F23" s="1">
        <f>IFERROR(N(OFFSET(F22,0,$B$7)),0)</f>
        <v>600</v>
      </c>
      <c r="G23" s="1">
        <f>IFERROR(N(OFFSET(G22,0,$B$7)),0)</f>
        <v>0</v>
      </c>
      <c r="H23" s="1">
        <f>IFERROR(N(OFFSET(H22,0,$B$7)),0)</f>
        <v>600</v>
      </c>
      <c r="I23" s="1">
        <f>IFERROR(N(OFFSET(I22,0,$B$7)),0)</f>
        <v>0</v>
      </c>
      <c r="J23" s="1">
        <f>IFERROR(N(OFFSET(J22,0,$B$7)),0)</f>
        <v>0</v>
      </c>
      <c r="K23" s="1">
        <f>IFERROR(N(OFFSET(K22,0,$B$7)),0)</f>
        <v>0</v>
      </c>
      <c r="L23" s="1">
        <f>IFERROR(N(OFFSET(L22,0,$B$7)),0)</f>
        <v>0</v>
      </c>
    </row>
    <row r="26">
      <c r="A26" t="inlineStr">
        <is>
          <t>Fabbisogno lordo = (produzione di P-100 x quantità per unità + produzione di P-200 x quantità per unità) x (1 + scarto), arrotondato per eccesso.</t>
        </is>
      </c>
    </row>
    <row r="27">
      <c r="A27" t="inlineStr">
        <is>
          <t>Fabbisogno netto = max(0, scorta di sicurezza - (giacenza prevista della settimana precedente + ordini aperti in scadenza - fabbisogno lordo)).</t>
        </is>
      </c>
    </row>
    <row r="28">
      <c r="A28" t="inlineStr">
        <is>
          <t>Ricevimenti di ordini pianificati = max(fabbisogno netto, MOQ) arrotondato per eccesso al multiplo d'ordine, in ogni settimana con fabbisogno netto.</t>
        </is>
      </c>
    </row>
    <row r="29">
      <c r="A29" t="inlineStr">
        <is>
          <t>Rilasci di ordini pianificati = il ricevimento pianificato un lead time più tardi. Un numero sotto Adesso è in ritardo: rilascialo oggi.</t>
        </is>
      </c>
    </row>
    <row r="30">
      <c r="A30" t="inlineStr">
        <is>
          <t>Calcolatore gratuito e spiegazione completa: cartograph.ai/it/improvement/tools/mrp-calculator</t>
        </is>
      </c>
    </row>
  </sheetData>
</worksheet>
</file>